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1235"/>
  </bookViews>
  <sheets>
    <sheet name="график поставки ОПОР" sheetId="1" r:id="rId1"/>
    <sheet name="Лист1" sheetId="2" r:id="rId2"/>
    <sheet name="Лист2" sheetId="3" r:id="rId3"/>
  </sheets>
  <definedNames>
    <definedName name="_xlnm.Print_Area" localSheetId="0">'график поставки ОПОР'!$A$1:$AI$60</definedName>
  </definedNames>
  <calcPr calcId="144525"/>
</workbook>
</file>

<file path=xl/calcChain.xml><?xml version="1.0" encoding="utf-8"?>
<calcChain xmlns="http://schemas.openxmlformats.org/spreadsheetml/2006/main">
  <c r="G41" i="1" l="1"/>
  <c r="AI13" i="1" l="1"/>
  <c r="AH13" i="1"/>
  <c r="AG13" i="1"/>
  <c r="AG41" i="1" l="1"/>
  <c r="C3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C4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C2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C15" i="1"/>
  <c r="AI31" i="1"/>
  <c r="AH31" i="1"/>
  <c r="AG31" i="1"/>
  <c r="AI30" i="1"/>
  <c r="AH30" i="1"/>
  <c r="AG30" i="1"/>
  <c r="AI29" i="1"/>
  <c r="AH29" i="1"/>
  <c r="AG29" i="1"/>
  <c r="AI28" i="1"/>
  <c r="AI32" i="1" s="1"/>
  <c r="AH28" i="1"/>
  <c r="AG28" i="1"/>
  <c r="AH32" i="1" l="1"/>
  <c r="AG32" i="1"/>
  <c r="AI41" i="1"/>
  <c r="AI42" i="1" s="1"/>
  <c r="AH41" i="1"/>
  <c r="AH42" i="1" s="1"/>
  <c r="AI23" i="1" l="1"/>
  <c r="AH23" i="1"/>
  <c r="AG23" i="1"/>
  <c r="AH21" i="1"/>
  <c r="AI22" i="1"/>
  <c r="AH22" i="1"/>
  <c r="AG22" i="1"/>
  <c r="AI21" i="1"/>
  <c r="AG21" i="1"/>
  <c r="AI20" i="1"/>
  <c r="AH20" i="1"/>
  <c r="AG20" i="1"/>
  <c r="AI19" i="1"/>
  <c r="AH19" i="1"/>
  <c r="AG19" i="1"/>
  <c r="AG36" i="1"/>
  <c r="AG37" i="1" s="1"/>
  <c r="AH36" i="1"/>
  <c r="AI36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H37" i="1"/>
  <c r="AI37" i="1"/>
  <c r="AI11" i="1"/>
  <c r="AG11" i="1"/>
  <c r="AG12" i="1"/>
  <c r="AH11" i="1"/>
  <c r="AH12" i="1"/>
  <c r="AI12" i="1"/>
  <c r="AI10" i="1"/>
  <c r="AH10" i="1"/>
  <c r="AG10" i="1"/>
  <c r="AH24" i="1" l="1"/>
  <c r="AI24" i="1"/>
  <c r="AG24" i="1"/>
  <c r="S13" i="2"/>
  <c r="S12" i="2"/>
  <c r="U15" i="2"/>
  <c r="T15" i="2"/>
  <c r="AG14" i="1" l="1"/>
  <c r="AG15" i="1" s="1"/>
  <c r="B45" i="1" s="1"/>
  <c r="AH14" i="1"/>
  <c r="AH15" i="1" s="1"/>
  <c r="B46" i="1" s="1"/>
  <c r="AI14" i="1"/>
  <c r="AI15" i="1" s="1"/>
  <c r="B47" i="1" s="1"/>
  <c r="R15" i="2" l="1"/>
  <c r="P15" i="2"/>
  <c r="N15" i="2"/>
  <c r="L15" i="2"/>
  <c r="J15" i="2"/>
  <c r="O15" i="2"/>
  <c r="S14" i="2"/>
  <c r="Q15" i="2"/>
  <c r="M15" i="2"/>
  <c r="K15" i="2"/>
  <c r="S15" i="2" l="1"/>
  <c r="I15" i="2"/>
  <c r="H15" i="2"/>
</calcChain>
</file>

<file path=xl/sharedStrings.xml><?xml version="1.0" encoding="utf-8"?>
<sst xmlns="http://schemas.openxmlformats.org/spreadsheetml/2006/main" count="293" uniqueCount="63">
  <si>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</si>
  <si>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</si>
  <si>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</si>
  <si>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</si>
  <si>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</si>
  <si>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</si>
  <si>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</si>
  <si>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</si>
  <si>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</si>
  <si>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</si>
  <si>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9,5 м</t>
  </si>
  <si>
    <t>11 м</t>
  </si>
  <si>
    <t>Адрес участка</t>
  </si>
  <si>
    <t>Наименование участка</t>
  </si>
  <si>
    <t>ЮРЭС</t>
  </si>
  <si>
    <t xml:space="preserve">Эрзинский участок </t>
  </si>
  <si>
    <t>с. Эрзин, ул. Комсомольская, 5</t>
  </si>
  <si>
    <t>ЦРЭС</t>
  </si>
  <si>
    <t>Кызылский участок</t>
  </si>
  <si>
    <t>г. Кызыл, ул. Колхозная, 2</t>
  </si>
  <si>
    <t>Итого</t>
  </si>
  <si>
    <t>Итого:</t>
  </si>
  <si>
    <t>13 м</t>
  </si>
  <si>
    <t xml:space="preserve">13 м </t>
  </si>
  <si>
    <t>Опора 11 м</t>
  </si>
  <si>
    <t>Опора 9,5 м</t>
  </si>
  <si>
    <t>Опора 13 м</t>
  </si>
  <si>
    <t>шт</t>
  </si>
  <si>
    <t xml:space="preserve">эксплуатации - начальник департамента технического </t>
  </si>
  <si>
    <t xml:space="preserve">обслуживания и ремонта объектов электросетевого хозяйства    </t>
  </si>
  <si>
    <t>А.И. Таранков</t>
  </si>
  <si>
    <t xml:space="preserve">
</t>
  </si>
  <si>
    <t xml:space="preserve">Заместитель главного инженера по </t>
  </si>
  <si>
    <t>Самагалтайский участок</t>
  </si>
  <si>
    <t>Бай-Хаакский участок</t>
  </si>
  <si>
    <t>Чеди-Хольский участок</t>
  </si>
  <si>
    <t>ВРЭС</t>
  </si>
  <si>
    <t>Сарыг-Сепский участок</t>
  </si>
  <si>
    <t>с. Сарыг-Сеп, ул. Мира, 6а-1</t>
  </si>
  <si>
    <t>Зубовский участок</t>
  </si>
  <si>
    <t>с. Бурен-Хем, ул. Енисейская, 66-1</t>
  </si>
  <si>
    <t>Шагонарский участок</t>
  </si>
  <si>
    <t>г. Шагонар, ул. Магистральная, 3</t>
  </si>
  <si>
    <t>Пий-Хемский участок</t>
  </si>
  <si>
    <t>г. Туран, ул. Шоссейная, 11</t>
  </si>
  <si>
    <t>Бурень-Бай-Хаакский участок</t>
  </si>
  <si>
    <t>с. Бурен-Бай-Хаак, ул. Центральная, 18</t>
  </si>
  <si>
    <t>с. Самагалтай, ул. Подстанция, 4 (ул. Кунаа)</t>
  </si>
  <si>
    <t>с. Бай-Хаак, ул. Оюна Данчай, 71А</t>
  </si>
  <si>
    <t>с. Хову-Аксы, ул. Комбинат Тува-Кобальт</t>
  </si>
  <si>
    <t>СВЛ</t>
  </si>
  <si>
    <t>Участок ВЛ</t>
  </si>
  <si>
    <t>ЗРЭС</t>
  </si>
  <si>
    <t>Ак-Довуракский участок</t>
  </si>
  <si>
    <t xml:space="preserve">г. Ак-Довурак, ул. Монгуш Марата, 1 </t>
  </si>
  <si>
    <t>Тээлинский участок</t>
  </si>
  <si>
    <t>Чаданский участок</t>
  </si>
  <si>
    <t>г. Чадан, ул. Монгуш Бюрбю, 33</t>
  </si>
  <si>
    <t>Овюрский участок</t>
  </si>
  <si>
    <t>п. Хандыгайты, ул. Дружба, 85</t>
  </si>
  <si>
    <t>Балгазынский участок</t>
  </si>
  <si>
    <t>с. Балгазын ул.Советская</t>
  </si>
  <si>
    <t>График поставки лиственницы окоренной по мастерским участкам РЭС на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</si>
</sst>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5" fillId="0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0" xfId="0" applyFont="1"/>
    <xf numFmtId="0" fontId="9" fillId="0" borderId="0" xfId="0" applyFont="1"/>
    <xf numFmtId="0" fontId="6" fillId="0" borderId="0" xfId="0" applyFont="1" applyFill="1"/>
    <xf numFmtId="0" fontId="6" fillId="0" borderId="0" xfId="0" applyFont="1"/>
    <xf numFmtId="0" fontId="1" fillId="6" borderId="23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/>
    </xf>
    <xf numFmtId="0" fontId="5" fillId="7" borderId="17" xfId="0" applyFont="1" applyFill="1" applyBorder="1" applyAlignment="1">
      <alignment horizontal="center" vertical="center"/>
    </xf>
    <xf numFmtId="0" fontId="1" fillId="8" borderId="23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tabSelected="1" view="pageBreakPreview" zoomScale="55" zoomScaleNormal="40" zoomScaleSheetLayoutView="55" workbookViewId="0">
      <selection activeCell="G5" sqref="G5"/>
    </sheetView>
  </sheetViews>
  <sheetFormatPr defaultRowHeight="15" x14ac:dyDescent="0.25"/>
  <cols>
    <col min="1" max="1" width="24.42578125" style="30" customWidth="1"/>
    <col min="2" max="2" width="26.28515625" style="30" customWidth="1"/>
    <col min="3" max="35" width="7.140625" style="30" customWidth="1"/>
    <col min="36" max="16384" width="9.140625" style="30"/>
  </cols>
  <sheetData>
    <row r="1" spans="1:35" x14ac:dyDescent="0.25">
      <c r="B1" s="49"/>
      <c r="C1" s="49"/>
      <c r="D1" s="49"/>
    </row>
    <row r="2" spans="1:35" x14ac:dyDescent="0.25">
      <c r="B2" s="49"/>
      <c r="C2" s="49"/>
      <c r="D2" s="49"/>
    </row>
    <row r="5" spans="1:35" ht="15" customHeight="1" x14ac:dyDescent="0.25">
      <c r="C5" s="29" t="s">
        <v>62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6"/>
    </row>
    <row r="7" spans="1:35" ht="19.5" thickBot="1" x14ac:dyDescent="0.3">
      <c r="A7" s="115" t="s">
        <v>14</v>
      </c>
      <c r="B7" s="115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</row>
    <row r="8" spans="1:35" ht="24" customHeight="1" x14ac:dyDescent="0.25">
      <c r="A8" s="111" t="s">
        <v>13</v>
      </c>
      <c r="B8" s="113" t="s">
        <v>12</v>
      </c>
      <c r="C8" s="120" t="s">
        <v>0</v>
      </c>
      <c r="D8" s="121"/>
      <c r="E8" s="122"/>
      <c r="F8" s="120" t="s">
        <v>1</v>
      </c>
      <c r="G8" s="121"/>
      <c r="H8" s="123"/>
      <c r="I8" s="120" t="s">
        <v>2</v>
      </c>
      <c r="J8" s="121"/>
      <c r="K8" s="123"/>
      <c r="L8" s="120" t="s">
        <v>3</v>
      </c>
      <c r="M8" s="121"/>
      <c r="N8" s="123"/>
      <c r="O8" s="120" t="s">
        <v>4</v>
      </c>
      <c r="P8" s="121"/>
      <c r="Q8" s="123"/>
      <c r="R8" s="120" t="s">
        <v>5</v>
      </c>
      <c r="S8" s="121"/>
      <c r="T8" s="123"/>
      <c r="U8" s="120" t="s">
        <v>6</v>
      </c>
      <c r="V8" s="121"/>
      <c r="W8" s="123"/>
      <c r="X8" s="120" t="s">
        <v>7</v>
      </c>
      <c r="Y8" s="121"/>
      <c r="Z8" s="123"/>
      <c r="AA8" s="120" t="s">
        <v>8</v>
      </c>
      <c r="AB8" s="121"/>
      <c r="AC8" s="123"/>
      <c r="AD8" s="120" t="s">
        <v>9</v>
      </c>
      <c r="AE8" s="121"/>
      <c r="AF8" s="122"/>
      <c r="AG8" s="120" t="s">
        <v>20</v>
      </c>
      <c r="AH8" s="121"/>
      <c r="AI8" s="123"/>
    </row>
    <row r="9" spans="1:35" ht="19.5" thickBot="1" x14ac:dyDescent="0.3">
      <c r="A9" s="112"/>
      <c r="B9" s="114"/>
      <c r="C9" s="8" t="s">
        <v>10</v>
      </c>
      <c r="D9" s="9" t="s">
        <v>11</v>
      </c>
      <c r="E9" s="26" t="s">
        <v>23</v>
      </c>
      <c r="F9" s="8" t="s">
        <v>10</v>
      </c>
      <c r="G9" s="9" t="s">
        <v>11</v>
      </c>
      <c r="H9" s="10" t="s">
        <v>23</v>
      </c>
      <c r="I9" s="8" t="s">
        <v>10</v>
      </c>
      <c r="J9" s="9" t="s">
        <v>11</v>
      </c>
      <c r="K9" s="10" t="s">
        <v>23</v>
      </c>
      <c r="L9" s="8" t="s">
        <v>10</v>
      </c>
      <c r="M9" s="9" t="s">
        <v>11</v>
      </c>
      <c r="N9" s="10" t="s">
        <v>23</v>
      </c>
      <c r="O9" s="8" t="s">
        <v>10</v>
      </c>
      <c r="P9" s="9" t="s">
        <v>11</v>
      </c>
      <c r="Q9" s="10" t="s">
        <v>23</v>
      </c>
      <c r="R9" s="8" t="s">
        <v>10</v>
      </c>
      <c r="S9" s="9" t="s">
        <v>11</v>
      </c>
      <c r="T9" s="10" t="s">
        <v>23</v>
      </c>
      <c r="U9" s="8" t="s">
        <v>10</v>
      </c>
      <c r="V9" s="9" t="s">
        <v>11</v>
      </c>
      <c r="W9" s="10" t="s">
        <v>23</v>
      </c>
      <c r="X9" s="8" t="s">
        <v>10</v>
      </c>
      <c r="Y9" s="9" t="s">
        <v>11</v>
      </c>
      <c r="Z9" s="10" t="s">
        <v>23</v>
      </c>
      <c r="AA9" s="8" t="s">
        <v>10</v>
      </c>
      <c r="AB9" s="9" t="s">
        <v>11</v>
      </c>
      <c r="AC9" s="10" t="s">
        <v>23</v>
      </c>
      <c r="AD9" s="8" t="s">
        <v>10</v>
      </c>
      <c r="AE9" s="9" t="s">
        <v>11</v>
      </c>
      <c r="AF9" s="26" t="s">
        <v>23</v>
      </c>
      <c r="AG9" s="8" t="s">
        <v>10</v>
      </c>
      <c r="AH9" s="9" t="s">
        <v>11</v>
      </c>
      <c r="AI9" s="10" t="s">
        <v>23</v>
      </c>
    </row>
    <row r="10" spans="1:35" ht="37.5" x14ac:dyDescent="0.25">
      <c r="A10" s="81" t="s">
        <v>15</v>
      </c>
      <c r="B10" s="81" t="s">
        <v>16</v>
      </c>
      <c r="C10" s="97"/>
      <c r="D10" s="85"/>
      <c r="E10" s="92"/>
      <c r="F10" s="16"/>
      <c r="G10" s="85"/>
      <c r="H10" s="92"/>
      <c r="I10" s="16"/>
      <c r="J10" s="5"/>
      <c r="K10" s="17"/>
      <c r="L10" s="16"/>
      <c r="M10" s="5"/>
      <c r="N10" s="17"/>
      <c r="O10" s="16"/>
      <c r="P10" s="5"/>
      <c r="Q10" s="17"/>
      <c r="R10" s="16"/>
      <c r="S10" s="5"/>
      <c r="T10" s="17"/>
      <c r="U10" s="14"/>
      <c r="V10" s="2"/>
      <c r="W10" s="15"/>
      <c r="X10" s="14"/>
      <c r="Y10" s="2"/>
      <c r="Z10" s="15"/>
      <c r="AA10" s="14"/>
      <c r="AB10" s="2"/>
      <c r="AC10" s="15"/>
      <c r="AD10" s="14"/>
      <c r="AE10" s="2"/>
      <c r="AF10" s="11"/>
      <c r="AG10" s="12">
        <f t="shared" ref="AG10:AG12" si="0">C10+F10+I10+L10+O10+R10+U10+X10+AA10+AD10</f>
        <v>0</v>
      </c>
      <c r="AH10" s="4">
        <f t="shared" ref="AH10:AH12" si="1">D10+G10+J10+M10+P10+S10+V10+Y10+AB10+AE10</f>
        <v>0</v>
      </c>
      <c r="AI10" s="13">
        <f t="shared" ref="AI10:AI12" si="2">E10+H10+K10+N10+Q10+T10+W10+Z10+AC10+AF10</f>
        <v>0</v>
      </c>
    </row>
    <row r="11" spans="1:35" ht="56.25" x14ac:dyDescent="0.25">
      <c r="A11" s="82" t="s">
        <v>33</v>
      </c>
      <c r="B11" s="82" t="s">
        <v>47</v>
      </c>
      <c r="C11" s="97"/>
      <c r="D11" s="85"/>
      <c r="E11" s="92"/>
      <c r="F11" s="16"/>
      <c r="G11" s="85">
        <v>2</v>
      </c>
      <c r="H11" s="92"/>
      <c r="I11" s="16"/>
      <c r="J11" s="5"/>
      <c r="K11" s="17"/>
      <c r="L11" s="16"/>
      <c r="M11" s="5"/>
      <c r="N11" s="17"/>
      <c r="O11" s="16"/>
      <c r="P11" s="5"/>
      <c r="Q11" s="17"/>
      <c r="R11" s="16"/>
      <c r="S11" s="5"/>
      <c r="T11" s="17"/>
      <c r="U11" s="14"/>
      <c r="V11" s="2"/>
      <c r="W11" s="15"/>
      <c r="X11" s="14"/>
      <c r="Y11" s="2"/>
      <c r="Z11" s="15"/>
      <c r="AA11" s="14"/>
      <c r="AB11" s="2"/>
      <c r="AC11" s="15"/>
      <c r="AD11" s="14"/>
      <c r="AE11" s="2"/>
      <c r="AF11" s="11"/>
      <c r="AG11" s="12">
        <f t="shared" si="0"/>
        <v>0</v>
      </c>
      <c r="AH11" s="4">
        <f t="shared" si="1"/>
        <v>2</v>
      </c>
      <c r="AI11" s="13">
        <f t="shared" si="2"/>
        <v>0</v>
      </c>
    </row>
    <row r="12" spans="1:35" ht="37.5" x14ac:dyDescent="0.25">
      <c r="A12" s="83" t="s">
        <v>34</v>
      </c>
      <c r="B12" s="83" t="s">
        <v>48</v>
      </c>
      <c r="C12" s="97"/>
      <c r="D12" s="85"/>
      <c r="E12" s="92"/>
      <c r="F12" s="16">
        <v>74</v>
      </c>
      <c r="G12" s="85"/>
      <c r="H12" s="92"/>
      <c r="I12" s="16"/>
      <c r="J12" s="5"/>
      <c r="K12" s="17"/>
      <c r="L12" s="16"/>
      <c r="M12" s="5"/>
      <c r="N12" s="17"/>
      <c r="O12" s="16"/>
      <c r="P12" s="5"/>
      <c r="Q12" s="17"/>
      <c r="R12" s="16"/>
      <c r="S12" s="5"/>
      <c r="T12" s="17"/>
      <c r="U12" s="14"/>
      <c r="V12" s="2"/>
      <c r="W12" s="15"/>
      <c r="X12" s="14"/>
      <c r="Y12" s="2"/>
      <c r="Z12" s="15"/>
      <c r="AA12" s="14"/>
      <c r="AB12" s="2"/>
      <c r="AC12" s="15"/>
      <c r="AD12" s="14"/>
      <c r="AE12" s="2"/>
      <c r="AF12" s="11"/>
      <c r="AG12" s="12">
        <f t="shared" si="0"/>
        <v>74</v>
      </c>
      <c r="AH12" s="4">
        <f t="shared" si="1"/>
        <v>0</v>
      </c>
      <c r="AI12" s="13">
        <f t="shared" si="2"/>
        <v>0</v>
      </c>
    </row>
    <row r="13" spans="1:35" s="50" customFormat="1" ht="37.5" x14ac:dyDescent="0.25">
      <c r="A13" s="84" t="s">
        <v>60</v>
      </c>
      <c r="B13" s="84" t="s">
        <v>61</v>
      </c>
      <c r="C13" s="97"/>
      <c r="D13" s="85"/>
      <c r="E13" s="92"/>
      <c r="F13" s="16">
        <v>54</v>
      </c>
      <c r="G13" s="85">
        <v>18</v>
      </c>
      <c r="H13" s="92"/>
      <c r="I13" s="16"/>
      <c r="J13" s="5"/>
      <c r="K13" s="17"/>
      <c r="L13" s="16"/>
      <c r="M13" s="5"/>
      <c r="N13" s="17"/>
      <c r="O13" s="16"/>
      <c r="P13" s="5"/>
      <c r="Q13" s="17"/>
      <c r="R13" s="16"/>
      <c r="S13" s="5"/>
      <c r="T13" s="17"/>
      <c r="U13" s="14"/>
      <c r="V13" s="71"/>
      <c r="W13" s="15"/>
      <c r="X13" s="14"/>
      <c r="Y13" s="71"/>
      <c r="Z13" s="15"/>
      <c r="AA13" s="14"/>
      <c r="AB13" s="71"/>
      <c r="AC13" s="15"/>
      <c r="AD13" s="14"/>
      <c r="AE13" s="71"/>
      <c r="AF13" s="11"/>
      <c r="AG13" s="60">
        <f t="shared" ref="AG13" si="3">C13+F13+I13+L13+O13+R13+U13+X13+AA13+AD13</f>
        <v>54</v>
      </c>
      <c r="AH13" s="59">
        <f t="shared" ref="AH13" si="4">D13+G13+J13+M13+P13+S13+V13+Y13+AB13+AE13</f>
        <v>18</v>
      </c>
      <c r="AI13" s="61">
        <f t="shared" ref="AI13" si="5">E13+H13+K13+N13+Q13+T13+W13+Z13+AC13+AF13</f>
        <v>0</v>
      </c>
    </row>
    <row r="14" spans="1:35" ht="57" thickBot="1" x14ac:dyDescent="0.3">
      <c r="A14" s="84" t="s">
        <v>35</v>
      </c>
      <c r="B14" s="84" t="s">
        <v>49</v>
      </c>
      <c r="C14" s="97"/>
      <c r="D14" s="85"/>
      <c r="E14" s="92"/>
      <c r="F14" s="16">
        <v>27</v>
      </c>
      <c r="G14" s="85">
        <v>35</v>
      </c>
      <c r="H14" s="92"/>
      <c r="I14" s="16"/>
      <c r="J14" s="5"/>
      <c r="K14" s="17"/>
      <c r="L14" s="16"/>
      <c r="M14" s="5"/>
      <c r="N14" s="17"/>
      <c r="O14" s="16"/>
      <c r="P14" s="5"/>
      <c r="Q14" s="17"/>
      <c r="R14" s="16"/>
      <c r="S14" s="5"/>
      <c r="T14" s="17"/>
      <c r="U14" s="14"/>
      <c r="V14" s="2"/>
      <c r="W14" s="15"/>
      <c r="X14" s="14"/>
      <c r="Y14" s="2"/>
      <c r="Z14" s="15"/>
      <c r="AA14" s="14"/>
      <c r="AB14" s="2"/>
      <c r="AC14" s="15"/>
      <c r="AD14" s="14"/>
      <c r="AE14" s="2"/>
      <c r="AF14" s="11"/>
      <c r="AG14" s="12">
        <f t="shared" ref="AG14" si="6">C14+F14+I14+L14+O14+R14+U14+X14+AA14+AD14</f>
        <v>27</v>
      </c>
      <c r="AH14" s="4">
        <f t="shared" ref="AH14" si="7">D14+G14+J14+M14+P14+S14+V14+Y14+AB14+AE14</f>
        <v>35</v>
      </c>
      <c r="AI14" s="13">
        <f t="shared" ref="AI14" si="8">E14+H14+K14+N14+Q14+T14+W14+Z14+AC14+AF14</f>
        <v>0</v>
      </c>
    </row>
    <row r="15" spans="1:35" ht="20.25" thickBot="1" x14ac:dyDescent="0.3">
      <c r="A15" s="22" t="s">
        <v>21</v>
      </c>
      <c r="B15" s="22"/>
      <c r="C15" s="38">
        <f>SUM(C10:C14)</f>
        <v>0</v>
      </c>
      <c r="D15" s="69">
        <f t="shared" ref="D15:AI15" si="9">SUM(D10:D14)</f>
        <v>0</v>
      </c>
      <c r="E15" s="69">
        <f t="shared" si="9"/>
        <v>0</v>
      </c>
      <c r="F15" s="69">
        <f t="shared" si="9"/>
        <v>155</v>
      </c>
      <c r="G15" s="69">
        <f t="shared" si="9"/>
        <v>55</v>
      </c>
      <c r="H15" s="69">
        <f t="shared" si="9"/>
        <v>0</v>
      </c>
      <c r="I15" s="69">
        <f t="shared" si="9"/>
        <v>0</v>
      </c>
      <c r="J15" s="69">
        <f t="shared" si="9"/>
        <v>0</v>
      </c>
      <c r="K15" s="69">
        <f t="shared" si="9"/>
        <v>0</v>
      </c>
      <c r="L15" s="69">
        <f t="shared" si="9"/>
        <v>0</v>
      </c>
      <c r="M15" s="69">
        <f t="shared" si="9"/>
        <v>0</v>
      </c>
      <c r="N15" s="69">
        <f t="shared" si="9"/>
        <v>0</v>
      </c>
      <c r="O15" s="69">
        <f t="shared" si="9"/>
        <v>0</v>
      </c>
      <c r="P15" s="69">
        <f t="shared" si="9"/>
        <v>0</v>
      </c>
      <c r="Q15" s="69">
        <f t="shared" si="9"/>
        <v>0</v>
      </c>
      <c r="R15" s="69">
        <f t="shared" si="9"/>
        <v>0</v>
      </c>
      <c r="S15" s="69">
        <f t="shared" si="9"/>
        <v>0</v>
      </c>
      <c r="T15" s="69">
        <f t="shared" si="9"/>
        <v>0</v>
      </c>
      <c r="U15" s="69">
        <f t="shared" si="9"/>
        <v>0</v>
      </c>
      <c r="V15" s="69">
        <f t="shared" si="9"/>
        <v>0</v>
      </c>
      <c r="W15" s="69">
        <f t="shared" si="9"/>
        <v>0</v>
      </c>
      <c r="X15" s="69">
        <f t="shared" si="9"/>
        <v>0</v>
      </c>
      <c r="Y15" s="69">
        <f t="shared" si="9"/>
        <v>0</v>
      </c>
      <c r="Z15" s="69">
        <f t="shared" si="9"/>
        <v>0</v>
      </c>
      <c r="AA15" s="69">
        <f t="shared" si="9"/>
        <v>0</v>
      </c>
      <c r="AB15" s="69">
        <f t="shared" si="9"/>
        <v>0</v>
      </c>
      <c r="AC15" s="69">
        <f t="shared" si="9"/>
        <v>0</v>
      </c>
      <c r="AD15" s="69">
        <f t="shared" si="9"/>
        <v>0</v>
      </c>
      <c r="AE15" s="69">
        <f t="shared" si="9"/>
        <v>0</v>
      </c>
      <c r="AF15" s="69">
        <f t="shared" si="9"/>
        <v>0</v>
      </c>
      <c r="AG15" s="69">
        <f t="shared" si="9"/>
        <v>155</v>
      </c>
      <c r="AH15" s="69">
        <f t="shared" si="9"/>
        <v>55</v>
      </c>
      <c r="AI15" s="69">
        <f t="shared" si="9"/>
        <v>0</v>
      </c>
    </row>
    <row r="16" spans="1:35" ht="19.5" thickBot="1" x14ac:dyDescent="0.3">
      <c r="A16" s="115" t="s">
        <v>36</v>
      </c>
      <c r="B16" s="115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</row>
    <row r="17" spans="1:35" ht="24" customHeight="1" x14ac:dyDescent="0.25">
      <c r="A17" s="111" t="s">
        <v>13</v>
      </c>
      <c r="B17" s="113" t="s">
        <v>12</v>
      </c>
      <c r="C17" s="120" t="s">
        <v>0</v>
      </c>
      <c r="D17" s="121"/>
      <c r="E17" s="122"/>
      <c r="F17" s="120" t="s">
        <v>1</v>
      </c>
      <c r="G17" s="121"/>
      <c r="H17" s="123"/>
      <c r="I17" s="120" t="s">
        <v>2</v>
      </c>
      <c r="J17" s="121"/>
      <c r="K17" s="123"/>
      <c r="L17" s="120" t="s">
        <v>3</v>
      </c>
      <c r="M17" s="121"/>
      <c r="N17" s="123"/>
      <c r="O17" s="120" t="s">
        <v>4</v>
      </c>
      <c r="P17" s="121"/>
      <c r="Q17" s="123"/>
      <c r="R17" s="120" t="s">
        <v>5</v>
      </c>
      <c r="S17" s="121"/>
      <c r="T17" s="123"/>
      <c r="U17" s="120" t="s">
        <v>6</v>
      </c>
      <c r="V17" s="121"/>
      <c r="W17" s="123"/>
      <c r="X17" s="120" t="s">
        <v>7</v>
      </c>
      <c r="Y17" s="121"/>
      <c r="Z17" s="123"/>
      <c r="AA17" s="120" t="s">
        <v>8</v>
      </c>
      <c r="AB17" s="121"/>
      <c r="AC17" s="123"/>
      <c r="AD17" s="120" t="s">
        <v>9</v>
      </c>
      <c r="AE17" s="121"/>
      <c r="AF17" s="122"/>
      <c r="AG17" s="120" t="s">
        <v>20</v>
      </c>
      <c r="AH17" s="121"/>
      <c r="AI17" s="123"/>
    </row>
    <row r="18" spans="1:35" ht="19.5" thickBot="1" x14ac:dyDescent="0.3">
      <c r="A18" s="112"/>
      <c r="B18" s="114"/>
      <c r="C18" s="8" t="s">
        <v>10</v>
      </c>
      <c r="D18" s="9" t="s">
        <v>11</v>
      </c>
      <c r="E18" s="26" t="s">
        <v>23</v>
      </c>
      <c r="F18" s="8" t="s">
        <v>10</v>
      </c>
      <c r="G18" s="9" t="s">
        <v>11</v>
      </c>
      <c r="H18" s="10" t="s">
        <v>23</v>
      </c>
      <c r="I18" s="8" t="s">
        <v>10</v>
      </c>
      <c r="J18" s="9" t="s">
        <v>11</v>
      </c>
      <c r="K18" s="10" t="s">
        <v>23</v>
      </c>
      <c r="L18" s="8" t="s">
        <v>10</v>
      </c>
      <c r="M18" s="9" t="s">
        <v>11</v>
      </c>
      <c r="N18" s="10" t="s">
        <v>23</v>
      </c>
      <c r="O18" s="8" t="s">
        <v>10</v>
      </c>
      <c r="P18" s="9" t="s">
        <v>11</v>
      </c>
      <c r="Q18" s="10" t="s">
        <v>23</v>
      </c>
      <c r="R18" s="8" t="s">
        <v>10</v>
      </c>
      <c r="S18" s="9" t="s">
        <v>11</v>
      </c>
      <c r="T18" s="10" t="s">
        <v>23</v>
      </c>
      <c r="U18" s="8" t="s">
        <v>10</v>
      </c>
      <c r="V18" s="9" t="s">
        <v>11</v>
      </c>
      <c r="W18" s="10" t="s">
        <v>23</v>
      </c>
      <c r="X18" s="8" t="s">
        <v>10</v>
      </c>
      <c r="Y18" s="9" t="s">
        <v>11</v>
      </c>
      <c r="Z18" s="10" t="s">
        <v>23</v>
      </c>
      <c r="AA18" s="8" t="s">
        <v>10</v>
      </c>
      <c r="AB18" s="9" t="s">
        <v>11</v>
      </c>
      <c r="AC18" s="10" t="s">
        <v>23</v>
      </c>
      <c r="AD18" s="8" t="s">
        <v>10</v>
      </c>
      <c r="AE18" s="9" t="s">
        <v>11</v>
      </c>
      <c r="AF18" s="26" t="s">
        <v>23</v>
      </c>
      <c r="AG18" s="8" t="s">
        <v>10</v>
      </c>
      <c r="AH18" s="9" t="s">
        <v>11</v>
      </c>
      <c r="AI18" s="10" t="s">
        <v>23</v>
      </c>
    </row>
    <row r="19" spans="1:35" ht="37.5" x14ac:dyDescent="0.25">
      <c r="A19" s="51" t="s">
        <v>37</v>
      </c>
      <c r="B19" s="51" t="s">
        <v>38</v>
      </c>
      <c r="C19" s="94"/>
      <c r="D19" s="95"/>
      <c r="E19" s="96"/>
      <c r="F19" s="94">
        <v>4</v>
      </c>
      <c r="G19" s="95">
        <v>27</v>
      </c>
      <c r="H19" s="86"/>
      <c r="I19" s="74"/>
      <c r="J19" s="72"/>
      <c r="K19" s="73"/>
      <c r="L19" s="58"/>
      <c r="M19" s="5"/>
      <c r="N19" s="27"/>
      <c r="O19" s="74"/>
      <c r="P19" s="72"/>
      <c r="Q19" s="73"/>
      <c r="R19" s="58"/>
      <c r="S19" s="5"/>
      <c r="T19" s="27"/>
      <c r="U19" s="77"/>
      <c r="V19" s="78"/>
      <c r="W19" s="79"/>
      <c r="X19" s="75"/>
      <c r="Y19" s="2"/>
      <c r="Z19" s="11"/>
      <c r="AA19" s="77"/>
      <c r="AB19" s="78"/>
      <c r="AC19" s="79"/>
      <c r="AD19" s="75"/>
      <c r="AE19" s="2"/>
      <c r="AF19" s="11"/>
      <c r="AG19" s="64">
        <f t="shared" ref="AG19:AG23" si="10">C19+F19+I19+L19+O19+R19+U19+X19+AA19+AD19</f>
        <v>4</v>
      </c>
      <c r="AH19" s="62">
        <f t="shared" ref="AH19:AH23" si="11">D19+G19+J19+M19+P19+S19+V19+Y19+AB19+AE19</f>
        <v>27</v>
      </c>
      <c r="AI19" s="63">
        <f t="shared" ref="AI19:AI23" si="12">E19+H19+K19+N19+Q19+T19+W19+Z19+AC19+AF19</f>
        <v>0</v>
      </c>
    </row>
    <row r="20" spans="1:35" ht="37.5" x14ac:dyDescent="0.25">
      <c r="A20" s="52" t="s">
        <v>39</v>
      </c>
      <c r="B20" s="52" t="s">
        <v>40</v>
      </c>
      <c r="C20" s="97"/>
      <c r="D20" s="85"/>
      <c r="E20" s="92"/>
      <c r="F20" s="97"/>
      <c r="G20" s="85">
        <v>36</v>
      </c>
      <c r="H20" s="86"/>
      <c r="I20" s="16"/>
      <c r="J20" s="5"/>
      <c r="K20" s="17"/>
      <c r="L20" s="58"/>
      <c r="M20" s="5"/>
      <c r="N20" s="27"/>
      <c r="O20" s="16"/>
      <c r="P20" s="5"/>
      <c r="Q20" s="17"/>
      <c r="R20" s="58"/>
      <c r="S20" s="5"/>
      <c r="T20" s="27"/>
      <c r="U20" s="14"/>
      <c r="V20" s="71"/>
      <c r="W20" s="15"/>
      <c r="X20" s="75"/>
      <c r="Y20" s="2"/>
      <c r="Z20" s="11"/>
      <c r="AA20" s="14"/>
      <c r="AB20" s="71"/>
      <c r="AC20" s="15"/>
      <c r="AD20" s="75"/>
      <c r="AE20" s="2"/>
      <c r="AF20" s="11"/>
      <c r="AG20" s="60">
        <f t="shared" si="10"/>
        <v>0</v>
      </c>
      <c r="AH20" s="59">
        <f t="shared" si="11"/>
        <v>36</v>
      </c>
      <c r="AI20" s="61">
        <f t="shared" si="12"/>
        <v>0</v>
      </c>
    </row>
    <row r="21" spans="1:35" ht="37.5" x14ac:dyDescent="0.25">
      <c r="A21" s="52" t="s">
        <v>41</v>
      </c>
      <c r="B21" s="52" t="s">
        <v>42</v>
      </c>
      <c r="C21" s="97"/>
      <c r="D21" s="85"/>
      <c r="E21" s="92"/>
      <c r="F21" s="97">
        <v>4</v>
      </c>
      <c r="G21" s="85">
        <v>4</v>
      </c>
      <c r="H21" s="86"/>
      <c r="I21" s="16"/>
      <c r="J21" s="5"/>
      <c r="K21" s="17"/>
      <c r="L21" s="58"/>
      <c r="M21" s="5"/>
      <c r="N21" s="27"/>
      <c r="O21" s="16"/>
      <c r="P21" s="5"/>
      <c r="Q21" s="17"/>
      <c r="R21" s="58"/>
      <c r="S21" s="5"/>
      <c r="T21" s="27"/>
      <c r="U21" s="14"/>
      <c r="V21" s="71"/>
      <c r="W21" s="15"/>
      <c r="X21" s="75"/>
      <c r="Y21" s="2"/>
      <c r="Z21" s="11"/>
      <c r="AA21" s="14"/>
      <c r="AB21" s="71"/>
      <c r="AC21" s="15"/>
      <c r="AD21" s="75"/>
      <c r="AE21" s="2"/>
      <c r="AF21" s="11"/>
      <c r="AG21" s="60">
        <f t="shared" si="10"/>
        <v>4</v>
      </c>
      <c r="AH21" s="59">
        <f t="shared" si="11"/>
        <v>4</v>
      </c>
      <c r="AI21" s="61">
        <f t="shared" si="12"/>
        <v>0</v>
      </c>
    </row>
    <row r="22" spans="1:35" ht="37.5" x14ac:dyDescent="0.25">
      <c r="A22" s="53" t="s">
        <v>43</v>
      </c>
      <c r="B22" s="53" t="s">
        <v>44</v>
      </c>
      <c r="C22" s="98"/>
      <c r="D22" s="87"/>
      <c r="E22" s="99"/>
      <c r="F22" s="98"/>
      <c r="G22" s="87">
        <v>36</v>
      </c>
      <c r="H22" s="88"/>
      <c r="I22" s="18"/>
      <c r="J22" s="19"/>
      <c r="K22" s="20"/>
      <c r="L22" s="57"/>
      <c r="M22" s="19"/>
      <c r="N22" s="54"/>
      <c r="O22" s="18"/>
      <c r="P22" s="19"/>
      <c r="Q22" s="20"/>
      <c r="R22" s="57"/>
      <c r="S22" s="19"/>
      <c r="T22" s="54"/>
      <c r="U22" s="55"/>
      <c r="V22" s="7"/>
      <c r="W22" s="21"/>
      <c r="X22" s="76"/>
      <c r="Y22" s="7"/>
      <c r="Z22" s="56"/>
      <c r="AA22" s="55"/>
      <c r="AB22" s="7"/>
      <c r="AC22" s="21"/>
      <c r="AD22" s="76"/>
      <c r="AE22" s="7"/>
      <c r="AF22" s="56"/>
      <c r="AG22" s="66">
        <f t="shared" si="10"/>
        <v>0</v>
      </c>
      <c r="AH22" s="67">
        <f t="shared" si="11"/>
        <v>36</v>
      </c>
      <c r="AI22" s="61">
        <f t="shared" si="12"/>
        <v>0</v>
      </c>
    </row>
    <row r="23" spans="1:35" s="50" customFormat="1" ht="38.25" thickBot="1" x14ac:dyDescent="0.3">
      <c r="A23" s="70" t="s">
        <v>45</v>
      </c>
      <c r="B23" s="70" t="s">
        <v>46</v>
      </c>
      <c r="C23" s="98"/>
      <c r="D23" s="87"/>
      <c r="E23" s="99"/>
      <c r="F23" s="98"/>
      <c r="G23" s="87">
        <v>26</v>
      </c>
      <c r="H23" s="88"/>
      <c r="I23" s="18"/>
      <c r="J23" s="19"/>
      <c r="K23" s="20"/>
      <c r="L23" s="57"/>
      <c r="M23" s="19"/>
      <c r="N23" s="54"/>
      <c r="O23" s="18"/>
      <c r="P23" s="19"/>
      <c r="Q23" s="20"/>
      <c r="R23" s="57"/>
      <c r="S23" s="19"/>
      <c r="T23" s="54"/>
      <c r="U23" s="55"/>
      <c r="V23" s="7"/>
      <c r="W23" s="21"/>
      <c r="X23" s="76"/>
      <c r="Y23" s="7"/>
      <c r="Z23" s="56"/>
      <c r="AA23" s="55"/>
      <c r="AB23" s="7"/>
      <c r="AC23" s="21"/>
      <c r="AD23" s="76"/>
      <c r="AE23" s="7"/>
      <c r="AF23" s="56"/>
      <c r="AG23" s="66">
        <f t="shared" si="10"/>
        <v>0</v>
      </c>
      <c r="AH23" s="67">
        <f t="shared" si="11"/>
        <v>26</v>
      </c>
      <c r="AI23" s="68">
        <f t="shared" si="12"/>
        <v>0</v>
      </c>
    </row>
    <row r="24" spans="1:35" ht="20.25" thickBot="1" x14ac:dyDescent="0.3">
      <c r="A24" s="65" t="s">
        <v>21</v>
      </c>
      <c r="B24" s="65"/>
      <c r="C24" s="69">
        <f>SUM(C19:C23)</f>
        <v>0</v>
      </c>
      <c r="D24" s="69">
        <f t="shared" ref="D24:AI24" si="13">SUM(D19:D23)</f>
        <v>0</v>
      </c>
      <c r="E24" s="80">
        <f t="shared" si="13"/>
        <v>0</v>
      </c>
      <c r="F24" s="93">
        <f t="shared" si="13"/>
        <v>8</v>
      </c>
      <c r="G24" s="69">
        <f t="shared" si="13"/>
        <v>129</v>
      </c>
      <c r="H24" s="69">
        <f t="shared" si="13"/>
        <v>0</v>
      </c>
      <c r="I24" s="69">
        <f t="shared" si="13"/>
        <v>0</v>
      </c>
      <c r="J24" s="69">
        <f t="shared" si="13"/>
        <v>0</v>
      </c>
      <c r="K24" s="69">
        <f t="shared" si="13"/>
        <v>0</v>
      </c>
      <c r="L24" s="69">
        <f t="shared" si="13"/>
        <v>0</v>
      </c>
      <c r="M24" s="69">
        <f t="shared" si="13"/>
        <v>0</v>
      </c>
      <c r="N24" s="69">
        <f t="shared" si="13"/>
        <v>0</v>
      </c>
      <c r="O24" s="69">
        <f t="shared" si="13"/>
        <v>0</v>
      </c>
      <c r="P24" s="69">
        <f t="shared" si="13"/>
        <v>0</v>
      </c>
      <c r="Q24" s="69">
        <f t="shared" si="13"/>
        <v>0</v>
      </c>
      <c r="R24" s="69">
        <f t="shared" si="13"/>
        <v>0</v>
      </c>
      <c r="S24" s="69">
        <f t="shared" si="13"/>
        <v>0</v>
      </c>
      <c r="T24" s="69">
        <f t="shared" si="13"/>
        <v>0</v>
      </c>
      <c r="U24" s="69">
        <f t="shared" si="13"/>
        <v>0</v>
      </c>
      <c r="V24" s="69">
        <f t="shared" si="13"/>
        <v>0</v>
      </c>
      <c r="W24" s="69">
        <f t="shared" si="13"/>
        <v>0</v>
      </c>
      <c r="X24" s="69">
        <f t="shared" si="13"/>
        <v>0</v>
      </c>
      <c r="Y24" s="69">
        <f t="shared" si="13"/>
        <v>0</v>
      </c>
      <c r="Z24" s="69">
        <f t="shared" si="13"/>
        <v>0</v>
      </c>
      <c r="AA24" s="69">
        <f t="shared" si="13"/>
        <v>0</v>
      </c>
      <c r="AB24" s="69">
        <f t="shared" si="13"/>
        <v>0</v>
      </c>
      <c r="AC24" s="69">
        <f t="shared" si="13"/>
        <v>0</v>
      </c>
      <c r="AD24" s="69">
        <f t="shared" si="13"/>
        <v>0</v>
      </c>
      <c r="AE24" s="69">
        <f t="shared" si="13"/>
        <v>0</v>
      </c>
      <c r="AF24" s="69">
        <f t="shared" si="13"/>
        <v>0</v>
      </c>
      <c r="AG24" s="69">
        <f t="shared" si="13"/>
        <v>8</v>
      </c>
      <c r="AH24" s="69">
        <f t="shared" si="13"/>
        <v>129</v>
      </c>
      <c r="AI24" s="69">
        <f t="shared" si="13"/>
        <v>0</v>
      </c>
    </row>
    <row r="25" spans="1:35" s="50" customFormat="1" ht="19.5" thickBot="1" x14ac:dyDescent="0.3">
      <c r="A25" s="115" t="s">
        <v>52</v>
      </c>
      <c r="B25" s="115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</row>
    <row r="26" spans="1:35" s="50" customFormat="1" ht="24" customHeight="1" x14ac:dyDescent="0.25">
      <c r="A26" s="111" t="s">
        <v>13</v>
      </c>
      <c r="B26" s="113" t="s">
        <v>12</v>
      </c>
      <c r="C26" s="120" t="s">
        <v>0</v>
      </c>
      <c r="D26" s="121"/>
      <c r="E26" s="122"/>
      <c r="F26" s="120" t="s">
        <v>1</v>
      </c>
      <c r="G26" s="121"/>
      <c r="H26" s="123"/>
      <c r="I26" s="120" t="s">
        <v>2</v>
      </c>
      <c r="J26" s="121"/>
      <c r="K26" s="123"/>
      <c r="L26" s="120" t="s">
        <v>3</v>
      </c>
      <c r="M26" s="121"/>
      <c r="N26" s="123"/>
      <c r="O26" s="120" t="s">
        <v>4</v>
      </c>
      <c r="P26" s="121"/>
      <c r="Q26" s="123"/>
      <c r="R26" s="120" t="s">
        <v>5</v>
      </c>
      <c r="S26" s="121"/>
      <c r="T26" s="123"/>
      <c r="U26" s="120" t="s">
        <v>6</v>
      </c>
      <c r="V26" s="121"/>
      <c r="W26" s="123"/>
      <c r="X26" s="120" t="s">
        <v>7</v>
      </c>
      <c r="Y26" s="121"/>
      <c r="Z26" s="123"/>
      <c r="AA26" s="120" t="s">
        <v>8</v>
      </c>
      <c r="AB26" s="121"/>
      <c r="AC26" s="123"/>
      <c r="AD26" s="120" t="s">
        <v>9</v>
      </c>
      <c r="AE26" s="121"/>
      <c r="AF26" s="122"/>
      <c r="AG26" s="120" t="s">
        <v>20</v>
      </c>
      <c r="AH26" s="121"/>
      <c r="AI26" s="123"/>
    </row>
    <row r="27" spans="1:35" s="50" customFormat="1" ht="19.5" thickBot="1" x14ac:dyDescent="0.3">
      <c r="A27" s="112"/>
      <c r="B27" s="114"/>
      <c r="C27" s="8" t="s">
        <v>10</v>
      </c>
      <c r="D27" s="9" t="s">
        <v>11</v>
      </c>
      <c r="E27" s="26" t="s">
        <v>23</v>
      </c>
      <c r="F27" s="8" t="s">
        <v>10</v>
      </c>
      <c r="G27" s="9" t="s">
        <v>11</v>
      </c>
      <c r="H27" s="10" t="s">
        <v>23</v>
      </c>
      <c r="I27" s="8" t="s">
        <v>10</v>
      </c>
      <c r="J27" s="9" t="s">
        <v>11</v>
      </c>
      <c r="K27" s="10" t="s">
        <v>23</v>
      </c>
      <c r="L27" s="8" t="s">
        <v>10</v>
      </c>
      <c r="M27" s="9" t="s">
        <v>11</v>
      </c>
      <c r="N27" s="10" t="s">
        <v>23</v>
      </c>
      <c r="O27" s="8" t="s">
        <v>10</v>
      </c>
      <c r="P27" s="9" t="s">
        <v>11</v>
      </c>
      <c r="Q27" s="10" t="s">
        <v>23</v>
      </c>
      <c r="R27" s="8" t="s">
        <v>10</v>
      </c>
      <c r="S27" s="9" t="s">
        <v>11</v>
      </c>
      <c r="T27" s="10" t="s">
        <v>23</v>
      </c>
      <c r="U27" s="8" t="s">
        <v>10</v>
      </c>
      <c r="V27" s="9" t="s">
        <v>11</v>
      </c>
      <c r="W27" s="10" t="s">
        <v>23</v>
      </c>
      <c r="X27" s="8" t="s">
        <v>10</v>
      </c>
      <c r="Y27" s="9" t="s">
        <v>11</v>
      </c>
      <c r="Z27" s="10" t="s">
        <v>23</v>
      </c>
      <c r="AA27" s="8" t="s">
        <v>10</v>
      </c>
      <c r="AB27" s="9" t="s">
        <v>11</v>
      </c>
      <c r="AC27" s="10" t="s">
        <v>23</v>
      </c>
      <c r="AD27" s="8" t="s">
        <v>10</v>
      </c>
      <c r="AE27" s="9" t="s">
        <v>11</v>
      </c>
      <c r="AF27" s="26" t="s">
        <v>23</v>
      </c>
      <c r="AG27" s="8" t="s">
        <v>10</v>
      </c>
      <c r="AH27" s="9" t="s">
        <v>11</v>
      </c>
      <c r="AI27" s="10" t="s">
        <v>23</v>
      </c>
    </row>
    <row r="28" spans="1:35" s="50" customFormat="1" ht="37.5" x14ac:dyDescent="0.25">
      <c r="A28" s="51" t="s">
        <v>53</v>
      </c>
      <c r="B28" s="51" t="s">
        <v>54</v>
      </c>
      <c r="C28" s="74"/>
      <c r="D28" s="72"/>
      <c r="E28" s="73"/>
      <c r="F28" s="74"/>
      <c r="G28" s="72">
        <v>32</v>
      </c>
      <c r="H28" s="86"/>
      <c r="I28" s="74"/>
      <c r="J28" s="72"/>
      <c r="K28" s="73"/>
      <c r="L28" s="58"/>
      <c r="M28" s="5"/>
      <c r="N28" s="27"/>
      <c r="O28" s="74"/>
      <c r="P28" s="72"/>
      <c r="Q28" s="73"/>
      <c r="R28" s="58"/>
      <c r="S28" s="5"/>
      <c r="T28" s="27"/>
      <c r="U28" s="77"/>
      <c r="V28" s="78"/>
      <c r="W28" s="79"/>
      <c r="X28" s="75"/>
      <c r="Y28" s="71"/>
      <c r="Z28" s="11"/>
      <c r="AA28" s="77"/>
      <c r="AB28" s="78"/>
      <c r="AC28" s="79"/>
      <c r="AD28" s="75"/>
      <c r="AE28" s="71"/>
      <c r="AF28" s="11"/>
      <c r="AG28" s="64">
        <f t="shared" ref="AG28:AG31" si="14">C28+F28+I28+L28+O28+R28+U28+X28+AA28+AD28</f>
        <v>0</v>
      </c>
      <c r="AH28" s="62">
        <f t="shared" ref="AH28:AH31" si="15">D28+G28+J28+M28+P28+S28+V28+Y28+AB28+AE28</f>
        <v>32</v>
      </c>
      <c r="AI28" s="63">
        <f t="shared" ref="AI28:AI31" si="16">E28+H28+K28+N28+Q28+T28+W28+Z28+AC28+AF28</f>
        <v>0</v>
      </c>
    </row>
    <row r="29" spans="1:35" s="50" customFormat="1" ht="37.5" x14ac:dyDescent="0.25">
      <c r="A29" s="83" t="s">
        <v>55</v>
      </c>
      <c r="B29" s="83"/>
      <c r="C29" s="16"/>
      <c r="D29" s="5"/>
      <c r="E29" s="17"/>
      <c r="F29" s="16"/>
      <c r="G29" s="5">
        <v>19</v>
      </c>
      <c r="H29" s="86"/>
      <c r="I29" s="16"/>
      <c r="J29" s="5"/>
      <c r="K29" s="17"/>
      <c r="L29" s="58"/>
      <c r="M29" s="5"/>
      <c r="N29" s="27"/>
      <c r="O29" s="16"/>
      <c r="P29" s="5"/>
      <c r="Q29" s="17"/>
      <c r="R29" s="58"/>
      <c r="S29" s="5"/>
      <c r="T29" s="27"/>
      <c r="U29" s="14"/>
      <c r="V29" s="71"/>
      <c r="W29" s="15"/>
      <c r="X29" s="75"/>
      <c r="Y29" s="71"/>
      <c r="Z29" s="11"/>
      <c r="AA29" s="14"/>
      <c r="AB29" s="71"/>
      <c r="AC29" s="15"/>
      <c r="AD29" s="75"/>
      <c r="AE29" s="71"/>
      <c r="AF29" s="11"/>
      <c r="AG29" s="60">
        <f t="shared" si="14"/>
        <v>0</v>
      </c>
      <c r="AH29" s="59">
        <f t="shared" si="15"/>
        <v>19</v>
      </c>
      <c r="AI29" s="61">
        <f t="shared" si="16"/>
        <v>0</v>
      </c>
    </row>
    <row r="30" spans="1:35" s="50" customFormat="1" ht="37.5" x14ac:dyDescent="0.25">
      <c r="A30" s="83" t="s">
        <v>56</v>
      </c>
      <c r="B30" s="83" t="s">
        <v>57</v>
      </c>
      <c r="C30" s="16"/>
      <c r="D30" s="5"/>
      <c r="E30" s="17"/>
      <c r="F30" s="16">
        <v>41</v>
      </c>
      <c r="G30" s="5">
        <v>28</v>
      </c>
      <c r="H30" s="86"/>
      <c r="I30" s="16"/>
      <c r="J30" s="5"/>
      <c r="K30" s="17"/>
      <c r="L30" s="58"/>
      <c r="M30" s="5"/>
      <c r="N30" s="27"/>
      <c r="O30" s="16"/>
      <c r="P30" s="5"/>
      <c r="Q30" s="17"/>
      <c r="R30" s="58"/>
      <c r="S30" s="5"/>
      <c r="T30" s="27"/>
      <c r="U30" s="14"/>
      <c r="V30" s="71"/>
      <c r="W30" s="15"/>
      <c r="X30" s="75"/>
      <c r="Y30" s="71"/>
      <c r="Z30" s="11"/>
      <c r="AA30" s="14"/>
      <c r="AB30" s="71"/>
      <c r="AC30" s="15"/>
      <c r="AD30" s="75"/>
      <c r="AE30" s="71"/>
      <c r="AF30" s="11"/>
      <c r="AG30" s="60">
        <f t="shared" si="14"/>
        <v>41</v>
      </c>
      <c r="AH30" s="59">
        <f t="shared" si="15"/>
        <v>28</v>
      </c>
      <c r="AI30" s="61">
        <f t="shared" si="16"/>
        <v>0</v>
      </c>
    </row>
    <row r="31" spans="1:35" s="50" customFormat="1" ht="38.25" thickBot="1" x14ac:dyDescent="0.3">
      <c r="A31" s="84" t="s">
        <v>58</v>
      </c>
      <c r="B31" s="84" t="s">
        <v>59</v>
      </c>
      <c r="C31" s="89"/>
      <c r="D31" s="90"/>
      <c r="E31" s="91"/>
      <c r="F31" s="89"/>
      <c r="G31" s="90">
        <v>18</v>
      </c>
      <c r="H31" s="88"/>
      <c r="I31" s="18"/>
      <c r="J31" s="19"/>
      <c r="K31" s="20"/>
      <c r="L31" s="57"/>
      <c r="M31" s="19"/>
      <c r="N31" s="54"/>
      <c r="O31" s="18"/>
      <c r="P31" s="19"/>
      <c r="Q31" s="20"/>
      <c r="R31" s="57"/>
      <c r="S31" s="19"/>
      <c r="T31" s="54"/>
      <c r="U31" s="55"/>
      <c r="V31" s="7"/>
      <c r="W31" s="21"/>
      <c r="X31" s="76"/>
      <c r="Y31" s="7"/>
      <c r="Z31" s="56"/>
      <c r="AA31" s="55"/>
      <c r="AB31" s="7"/>
      <c r="AC31" s="21"/>
      <c r="AD31" s="76"/>
      <c r="AE31" s="7"/>
      <c r="AF31" s="56"/>
      <c r="AG31" s="66">
        <f t="shared" si="14"/>
        <v>0</v>
      </c>
      <c r="AH31" s="67">
        <f t="shared" si="15"/>
        <v>18</v>
      </c>
      <c r="AI31" s="61">
        <f t="shared" si="16"/>
        <v>0</v>
      </c>
    </row>
    <row r="32" spans="1:35" s="50" customFormat="1" ht="20.25" thickBot="1" x14ac:dyDescent="0.3">
      <c r="A32" s="65" t="s">
        <v>21</v>
      </c>
      <c r="B32" s="65"/>
      <c r="C32" s="69">
        <f>SUM(C28:C31)</f>
        <v>0</v>
      </c>
      <c r="D32" s="69">
        <f t="shared" ref="D32:AI32" si="17">SUM(D28:D31)</f>
        <v>0</v>
      </c>
      <c r="E32" s="69">
        <f t="shared" si="17"/>
        <v>0</v>
      </c>
      <c r="F32" s="69">
        <f t="shared" si="17"/>
        <v>41</v>
      </c>
      <c r="G32" s="69">
        <f t="shared" si="17"/>
        <v>97</v>
      </c>
      <c r="H32" s="69">
        <f t="shared" si="17"/>
        <v>0</v>
      </c>
      <c r="I32" s="69">
        <f t="shared" si="17"/>
        <v>0</v>
      </c>
      <c r="J32" s="69">
        <f t="shared" si="17"/>
        <v>0</v>
      </c>
      <c r="K32" s="69">
        <f t="shared" si="17"/>
        <v>0</v>
      </c>
      <c r="L32" s="69">
        <f t="shared" si="17"/>
        <v>0</v>
      </c>
      <c r="M32" s="69">
        <f t="shared" si="17"/>
        <v>0</v>
      </c>
      <c r="N32" s="69">
        <f t="shared" si="17"/>
        <v>0</v>
      </c>
      <c r="O32" s="69">
        <f t="shared" si="17"/>
        <v>0</v>
      </c>
      <c r="P32" s="69">
        <f t="shared" si="17"/>
        <v>0</v>
      </c>
      <c r="Q32" s="69">
        <f t="shared" si="17"/>
        <v>0</v>
      </c>
      <c r="R32" s="69">
        <f t="shared" si="17"/>
        <v>0</v>
      </c>
      <c r="S32" s="69">
        <f t="shared" si="17"/>
        <v>0</v>
      </c>
      <c r="T32" s="69">
        <f t="shared" si="17"/>
        <v>0</v>
      </c>
      <c r="U32" s="69">
        <f t="shared" si="17"/>
        <v>0</v>
      </c>
      <c r="V32" s="69">
        <f t="shared" si="17"/>
        <v>0</v>
      </c>
      <c r="W32" s="69">
        <f t="shared" si="17"/>
        <v>0</v>
      </c>
      <c r="X32" s="69">
        <f t="shared" si="17"/>
        <v>0</v>
      </c>
      <c r="Y32" s="69">
        <f t="shared" si="17"/>
        <v>0</v>
      </c>
      <c r="Z32" s="69">
        <f t="shared" si="17"/>
        <v>0</v>
      </c>
      <c r="AA32" s="69">
        <f t="shared" si="17"/>
        <v>0</v>
      </c>
      <c r="AB32" s="69">
        <f t="shared" si="17"/>
        <v>0</v>
      </c>
      <c r="AC32" s="69">
        <f t="shared" si="17"/>
        <v>0</v>
      </c>
      <c r="AD32" s="69">
        <f t="shared" si="17"/>
        <v>0</v>
      </c>
      <c r="AE32" s="69">
        <f t="shared" si="17"/>
        <v>0</v>
      </c>
      <c r="AF32" s="69">
        <f t="shared" si="17"/>
        <v>0</v>
      </c>
      <c r="AG32" s="69">
        <f t="shared" si="17"/>
        <v>41</v>
      </c>
      <c r="AH32" s="69">
        <f t="shared" si="17"/>
        <v>97</v>
      </c>
      <c r="AI32" s="69">
        <f t="shared" si="17"/>
        <v>0</v>
      </c>
    </row>
    <row r="33" spans="1:35" ht="18.75" customHeight="1" thickBot="1" x14ac:dyDescent="0.3">
      <c r="A33" s="117" t="s">
        <v>17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9"/>
    </row>
    <row r="34" spans="1:35" ht="24" customHeight="1" x14ac:dyDescent="0.25">
      <c r="A34" s="104" t="s">
        <v>13</v>
      </c>
      <c r="B34" s="106" t="s">
        <v>12</v>
      </c>
      <c r="C34" s="108" t="s">
        <v>0</v>
      </c>
      <c r="D34" s="109"/>
      <c r="E34" s="110"/>
      <c r="F34" s="108" t="s">
        <v>1</v>
      </c>
      <c r="G34" s="109"/>
      <c r="H34" s="110"/>
      <c r="I34" s="108" t="s">
        <v>2</v>
      </c>
      <c r="J34" s="109"/>
      <c r="K34" s="110"/>
      <c r="L34" s="108" t="s">
        <v>3</v>
      </c>
      <c r="M34" s="109"/>
      <c r="N34" s="110"/>
      <c r="O34" s="108" t="s">
        <v>4</v>
      </c>
      <c r="P34" s="109"/>
      <c r="Q34" s="110"/>
      <c r="R34" s="108" t="s">
        <v>5</v>
      </c>
      <c r="S34" s="109"/>
      <c r="T34" s="110"/>
      <c r="U34" s="108" t="s">
        <v>6</v>
      </c>
      <c r="V34" s="109"/>
      <c r="W34" s="110"/>
      <c r="X34" s="108" t="s">
        <v>7</v>
      </c>
      <c r="Y34" s="109"/>
      <c r="Z34" s="110"/>
      <c r="AA34" s="108" t="s">
        <v>8</v>
      </c>
      <c r="AB34" s="109"/>
      <c r="AC34" s="110"/>
      <c r="AD34" s="108" t="s">
        <v>9</v>
      </c>
      <c r="AE34" s="109"/>
      <c r="AF34" s="110"/>
      <c r="AG34" s="108" t="s">
        <v>20</v>
      </c>
      <c r="AH34" s="109"/>
      <c r="AI34" s="110"/>
    </row>
    <row r="35" spans="1:35" ht="19.5" thickBot="1" x14ac:dyDescent="0.3">
      <c r="A35" s="105"/>
      <c r="B35" s="107"/>
      <c r="C35" s="8" t="s">
        <v>10</v>
      </c>
      <c r="D35" s="9" t="s">
        <v>11</v>
      </c>
      <c r="E35" s="10" t="s">
        <v>23</v>
      </c>
      <c r="F35" s="8" t="s">
        <v>10</v>
      </c>
      <c r="G35" s="9" t="s">
        <v>11</v>
      </c>
      <c r="H35" s="10" t="s">
        <v>23</v>
      </c>
      <c r="I35" s="8" t="s">
        <v>10</v>
      </c>
      <c r="J35" s="9" t="s">
        <v>11</v>
      </c>
      <c r="K35" s="10" t="s">
        <v>23</v>
      </c>
      <c r="L35" s="8" t="s">
        <v>10</v>
      </c>
      <c r="M35" s="9" t="s">
        <v>11</v>
      </c>
      <c r="N35" s="10" t="s">
        <v>23</v>
      </c>
      <c r="O35" s="8" t="s">
        <v>10</v>
      </c>
      <c r="P35" s="9" t="s">
        <v>11</v>
      </c>
      <c r="Q35" s="10" t="s">
        <v>23</v>
      </c>
      <c r="R35" s="25" t="s">
        <v>10</v>
      </c>
      <c r="S35" s="9" t="s">
        <v>11</v>
      </c>
      <c r="T35" s="26" t="s">
        <v>23</v>
      </c>
      <c r="U35" s="8" t="s">
        <v>10</v>
      </c>
      <c r="V35" s="9" t="s">
        <v>11</v>
      </c>
      <c r="W35" s="10" t="s">
        <v>23</v>
      </c>
      <c r="X35" s="8" t="s">
        <v>10</v>
      </c>
      <c r="Y35" s="9" t="s">
        <v>11</v>
      </c>
      <c r="Z35" s="10" t="s">
        <v>23</v>
      </c>
      <c r="AA35" s="8" t="s">
        <v>10</v>
      </c>
      <c r="AB35" s="9" t="s">
        <v>11</v>
      </c>
      <c r="AC35" s="10" t="s">
        <v>23</v>
      </c>
      <c r="AD35" s="8" t="s">
        <v>10</v>
      </c>
      <c r="AE35" s="9" t="s">
        <v>11</v>
      </c>
      <c r="AF35" s="10" t="s">
        <v>23</v>
      </c>
      <c r="AG35" s="8" t="s">
        <v>10</v>
      </c>
      <c r="AH35" s="9" t="s">
        <v>11</v>
      </c>
      <c r="AI35" s="10" t="s">
        <v>23</v>
      </c>
    </row>
    <row r="36" spans="1:35" ht="38.25" thickBot="1" x14ac:dyDescent="0.3">
      <c r="A36" s="103" t="s">
        <v>18</v>
      </c>
      <c r="B36" s="103" t="s">
        <v>19</v>
      </c>
      <c r="C36" s="31"/>
      <c r="D36" s="32"/>
      <c r="E36" s="33"/>
      <c r="F36" s="34"/>
      <c r="G36" s="32">
        <v>24</v>
      </c>
      <c r="H36" s="33"/>
      <c r="I36" s="34"/>
      <c r="J36" s="32"/>
      <c r="K36" s="33"/>
      <c r="L36" s="18"/>
      <c r="M36" s="19"/>
      <c r="N36" s="20"/>
      <c r="O36" s="34"/>
      <c r="P36" s="36"/>
      <c r="Q36" s="37"/>
      <c r="R36" s="39"/>
      <c r="S36" s="36"/>
      <c r="T36" s="40"/>
      <c r="U36" s="35"/>
      <c r="V36" s="36"/>
      <c r="W36" s="37"/>
      <c r="X36" s="35"/>
      <c r="Y36" s="36"/>
      <c r="Z36" s="37"/>
      <c r="AA36" s="35"/>
      <c r="AB36" s="36"/>
      <c r="AC36" s="37"/>
      <c r="AD36" s="35"/>
      <c r="AE36" s="7"/>
      <c r="AF36" s="21"/>
      <c r="AG36" s="23">
        <f t="shared" ref="AG36" si="18">C36+F36+I36+L36+O36+R36+U36+X36+AA36+AD36</f>
        <v>0</v>
      </c>
      <c r="AH36" s="24">
        <f t="shared" ref="AH36" si="19">D36+G36+J36+M36+P36+S36+V36+Y36+AB36+AE36</f>
        <v>24</v>
      </c>
      <c r="AI36" s="41">
        <f t="shared" ref="AI36" si="20">E36+H36+K36+N36+Q36+T36+W36+Z36+AC36+AF36</f>
        <v>0</v>
      </c>
    </row>
    <row r="37" spans="1:35" ht="20.25" thickBot="1" x14ac:dyDescent="0.3">
      <c r="A37" s="22" t="s">
        <v>21</v>
      </c>
      <c r="B37" s="22"/>
      <c r="C37" s="38">
        <f>C36</f>
        <v>0</v>
      </c>
      <c r="D37" s="38">
        <f t="shared" ref="D37:AI37" si="21">D36</f>
        <v>0</v>
      </c>
      <c r="E37" s="38">
        <f t="shared" si="21"/>
        <v>0</v>
      </c>
      <c r="F37" s="38">
        <f t="shared" si="21"/>
        <v>0</v>
      </c>
      <c r="G37" s="38">
        <f t="shared" si="21"/>
        <v>24</v>
      </c>
      <c r="H37" s="38">
        <f t="shared" si="21"/>
        <v>0</v>
      </c>
      <c r="I37" s="38">
        <f t="shared" si="21"/>
        <v>0</v>
      </c>
      <c r="J37" s="38">
        <f t="shared" si="21"/>
        <v>0</v>
      </c>
      <c r="K37" s="38">
        <f t="shared" si="21"/>
        <v>0</v>
      </c>
      <c r="L37" s="38">
        <f t="shared" si="21"/>
        <v>0</v>
      </c>
      <c r="M37" s="38">
        <f t="shared" si="21"/>
        <v>0</v>
      </c>
      <c r="N37" s="38">
        <f t="shared" si="21"/>
        <v>0</v>
      </c>
      <c r="O37" s="38">
        <f t="shared" si="21"/>
        <v>0</v>
      </c>
      <c r="P37" s="38">
        <f t="shared" si="21"/>
        <v>0</v>
      </c>
      <c r="Q37" s="38">
        <f t="shared" si="21"/>
        <v>0</v>
      </c>
      <c r="R37" s="38">
        <f t="shared" si="21"/>
        <v>0</v>
      </c>
      <c r="S37" s="38">
        <f t="shared" si="21"/>
        <v>0</v>
      </c>
      <c r="T37" s="38">
        <f t="shared" si="21"/>
        <v>0</v>
      </c>
      <c r="U37" s="38">
        <f t="shared" si="21"/>
        <v>0</v>
      </c>
      <c r="V37" s="38">
        <f t="shared" si="21"/>
        <v>0</v>
      </c>
      <c r="W37" s="38">
        <f t="shared" si="21"/>
        <v>0</v>
      </c>
      <c r="X37" s="38">
        <f t="shared" si="21"/>
        <v>0</v>
      </c>
      <c r="Y37" s="38">
        <f t="shared" si="21"/>
        <v>0</v>
      </c>
      <c r="Z37" s="38">
        <f t="shared" si="21"/>
        <v>0</v>
      </c>
      <c r="AA37" s="38">
        <f t="shared" si="21"/>
        <v>0</v>
      </c>
      <c r="AB37" s="38">
        <f t="shared" si="21"/>
        <v>0</v>
      </c>
      <c r="AC37" s="38">
        <f t="shared" si="21"/>
        <v>0</v>
      </c>
      <c r="AD37" s="38">
        <f t="shared" si="21"/>
        <v>0</v>
      </c>
      <c r="AE37" s="38">
        <f t="shared" si="21"/>
        <v>0</v>
      </c>
      <c r="AF37" s="38">
        <f t="shared" si="21"/>
        <v>0</v>
      </c>
      <c r="AG37" s="38">
        <f t="shared" si="21"/>
        <v>0</v>
      </c>
      <c r="AH37" s="38">
        <f t="shared" si="21"/>
        <v>24</v>
      </c>
      <c r="AI37" s="38">
        <f t="shared" si="21"/>
        <v>0</v>
      </c>
    </row>
    <row r="38" spans="1:35" s="50" customFormat="1" ht="18.75" customHeight="1" thickBot="1" x14ac:dyDescent="0.3">
      <c r="A38" s="117" t="s">
        <v>50</v>
      </c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9"/>
    </row>
    <row r="39" spans="1:35" s="50" customFormat="1" ht="24" customHeight="1" x14ac:dyDescent="0.25">
      <c r="A39" s="104" t="s">
        <v>13</v>
      </c>
      <c r="B39" s="106" t="s">
        <v>12</v>
      </c>
      <c r="C39" s="108" t="s">
        <v>0</v>
      </c>
      <c r="D39" s="109"/>
      <c r="E39" s="110"/>
      <c r="F39" s="108" t="s">
        <v>1</v>
      </c>
      <c r="G39" s="109"/>
      <c r="H39" s="110"/>
      <c r="I39" s="108" t="s">
        <v>2</v>
      </c>
      <c r="J39" s="109"/>
      <c r="K39" s="110"/>
      <c r="L39" s="108" t="s">
        <v>3</v>
      </c>
      <c r="M39" s="109"/>
      <c r="N39" s="110"/>
      <c r="O39" s="108" t="s">
        <v>4</v>
      </c>
      <c r="P39" s="109"/>
      <c r="Q39" s="110"/>
      <c r="R39" s="108" t="s">
        <v>5</v>
      </c>
      <c r="S39" s="109"/>
      <c r="T39" s="110"/>
      <c r="U39" s="108" t="s">
        <v>6</v>
      </c>
      <c r="V39" s="109"/>
      <c r="W39" s="110"/>
      <c r="X39" s="108" t="s">
        <v>7</v>
      </c>
      <c r="Y39" s="109"/>
      <c r="Z39" s="110"/>
      <c r="AA39" s="108" t="s">
        <v>8</v>
      </c>
      <c r="AB39" s="109"/>
      <c r="AC39" s="110"/>
      <c r="AD39" s="108" t="s">
        <v>9</v>
      </c>
      <c r="AE39" s="109"/>
      <c r="AF39" s="110"/>
      <c r="AG39" s="108" t="s">
        <v>20</v>
      </c>
      <c r="AH39" s="109"/>
      <c r="AI39" s="110"/>
    </row>
    <row r="40" spans="1:35" s="50" customFormat="1" ht="19.5" thickBot="1" x14ac:dyDescent="0.3">
      <c r="A40" s="105"/>
      <c r="B40" s="107"/>
      <c r="C40" s="8" t="s">
        <v>10</v>
      </c>
      <c r="D40" s="9" t="s">
        <v>11</v>
      </c>
      <c r="E40" s="10" t="s">
        <v>23</v>
      </c>
      <c r="F40" s="8" t="s">
        <v>10</v>
      </c>
      <c r="G40" s="9" t="s">
        <v>11</v>
      </c>
      <c r="H40" s="10" t="s">
        <v>23</v>
      </c>
      <c r="I40" s="8" t="s">
        <v>10</v>
      </c>
      <c r="J40" s="9" t="s">
        <v>11</v>
      </c>
      <c r="K40" s="10" t="s">
        <v>23</v>
      </c>
      <c r="L40" s="8" t="s">
        <v>10</v>
      </c>
      <c r="M40" s="9" t="s">
        <v>11</v>
      </c>
      <c r="N40" s="10" t="s">
        <v>23</v>
      </c>
      <c r="O40" s="8" t="s">
        <v>10</v>
      </c>
      <c r="P40" s="9" t="s">
        <v>11</v>
      </c>
      <c r="Q40" s="10" t="s">
        <v>23</v>
      </c>
      <c r="R40" s="25" t="s">
        <v>10</v>
      </c>
      <c r="S40" s="9" t="s">
        <v>11</v>
      </c>
      <c r="T40" s="26" t="s">
        <v>23</v>
      </c>
      <c r="U40" s="8" t="s">
        <v>10</v>
      </c>
      <c r="V40" s="9" t="s">
        <v>11</v>
      </c>
      <c r="W40" s="10" t="s">
        <v>23</v>
      </c>
      <c r="X40" s="8" t="s">
        <v>10</v>
      </c>
      <c r="Y40" s="9" t="s">
        <v>11</v>
      </c>
      <c r="Z40" s="10" t="s">
        <v>23</v>
      </c>
      <c r="AA40" s="8" t="s">
        <v>10</v>
      </c>
      <c r="AB40" s="9" t="s">
        <v>11</v>
      </c>
      <c r="AC40" s="10" t="s">
        <v>23</v>
      </c>
      <c r="AD40" s="8" t="s">
        <v>10</v>
      </c>
      <c r="AE40" s="9" t="s">
        <v>11</v>
      </c>
      <c r="AF40" s="10" t="s">
        <v>23</v>
      </c>
      <c r="AG40" s="8" t="s">
        <v>10</v>
      </c>
      <c r="AH40" s="9" t="s">
        <v>11</v>
      </c>
      <c r="AI40" s="10" t="s">
        <v>23</v>
      </c>
    </row>
    <row r="41" spans="1:35" s="50" customFormat="1" ht="38.25" thickBot="1" x14ac:dyDescent="0.3">
      <c r="A41" s="103" t="s">
        <v>51</v>
      </c>
      <c r="B41" s="103" t="s">
        <v>19</v>
      </c>
      <c r="C41" s="100"/>
      <c r="D41" s="101"/>
      <c r="E41" s="102"/>
      <c r="F41" s="34"/>
      <c r="G41" s="101">
        <f>136+25</f>
        <v>161</v>
      </c>
      <c r="H41" s="102">
        <v>195</v>
      </c>
      <c r="I41" s="34"/>
      <c r="J41" s="32"/>
      <c r="K41" s="33"/>
      <c r="L41" s="18"/>
      <c r="M41" s="19"/>
      <c r="N41" s="20"/>
      <c r="O41" s="34"/>
      <c r="P41" s="36"/>
      <c r="Q41" s="37"/>
      <c r="R41" s="39"/>
      <c r="S41" s="36"/>
      <c r="T41" s="40"/>
      <c r="U41" s="35"/>
      <c r="V41" s="36"/>
      <c r="W41" s="37"/>
      <c r="X41" s="35"/>
      <c r="Y41" s="36"/>
      <c r="Z41" s="37"/>
      <c r="AA41" s="35"/>
      <c r="AB41" s="36"/>
      <c r="AC41" s="37"/>
      <c r="AD41" s="35"/>
      <c r="AE41" s="7"/>
      <c r="AF41" s="21"/>
      <c r="AG41" s="66">
        <f>C41+F41+I41+L41+O41+R41+U41+X41+AA41+AD41</f>
        <v>0</v>
      </c>
      <c r="AH41" s="67">
        <f t="shared" ref="AH41" si="22">D41+G41+J41+M41+P41+S41+V41+Y41+AB41+AE41</f>
        <v>161</v>
      </c>
      <c r="AI41" s="41">
        <f t="shared" ref="AI41" si="23">E41+H41+K41+N41+Q41+T41+W41+Z41+AC41+AF41</f>
        <v>195</v>
      </c>
    </row>
    <row r="42" spans="1:35" s="50" customFormat="1" ht="20.25" thickBot="1" x14ac:dyDescent="0.3">
      <c r="A42" s="65" t="s">
        <v>21</v>
      </c>
      <c r="B42" s="65"/>
      <c r="C42" s="69">
        <f>C41</f>
        <v>0</v>
      </c>
      <c r="D42" s="69">
        <f t="shared" ref="D42:AH42" si="24">D41</f>
        <v>0</v>
      </c>
      <c r="E42" s="69">
        <f t="shared" si="24"/>
        <v>0</v>
      </c>
      <c r="F42" s="69">
        <f t="shared" si="24"/>
        <v>0</v>
      </c>
      <c r="G42" s="69">
        <f t="shared" si="24"/>
        <v>161</v>
      </c>
      <c r="H42" s="69">
        <f t="shared" si="24"/>
        <v>195</v>
      </c>
      <c r="I42" s="69">
        <f t="shared" si="24"/>
        <v>0</v>
      </c>
      <c r="J42" s="69">
        <f t="shared" si="24"/>
        <v>0</v>
      </c>
      <c r="K42" s="69">
        <f t="shared" si="24"/>
        <v>0</v>
      </c>
      <c r="L42" s="69">
        <f t="shared" si="24"/>
        <v>0</v>
      </c>
      <c r="M42" s="69">
        <f t="shared" si="24"/>
        <v>0</v>
      </c>
      <c r="N42" s="69">
        <f t="shared" si="24"/>
        <v>0</v>
      </c>
      <c r="O42" s="69">
        <f t="shared" si="24"/>
        <v>0</v>
      </c>
      <c r="P42" s="69">
        <f t="shared" si="24"/>
        <v>0</v>
      </c>
      <c r="Q42" s="69">
        <f t="shared" si="24"/>
        <v>0</v>
      </c>
      <c r="R42" s="69">
        <f t="shared" si="24"/>
        <v>0</v>
      </c>
      <c r="S42" s="69">
        <f t="shared" si="24"/>
        <v>0</v>
      </c>
      <c r="T42" s="69">
        <f t="shared" si="24"/>
        <v>0</v>
      </c>
      <c r="U42" s="69">
        <f t="shared" si="24"/>
        <v>0</v>
      </c>
      <c r="V42" s="69">
        <f t="shared" si="24"/>
        <v>0</v>
      </c>
      <c r="W42" s="69">
        <f t="shared" si="24"/>
        <v>0</v>
      </c>
      <c r="X42" s="69">
        <f t="shared" si="24"/>
        <v>0</v>
      </c>
      <c r="Y42" s="69">
        <f t="shared" si="24"/>
        <v>0</v>
      </c>
      <c r="Z42" s="69">
        <f t="shared" si="24"/>
        <v>0</v>
      </c>
      <c r="AA42" s="69">
        <f t="shared" si="24"/>
        <v>0</v>
      </c>
      <c r="AB42" s="69">
        <f t="shared" si="24"/>
        <v>0</v>
      </c>
      <c r="AC42" s="69">
        <f t="shared" si="24"/>
        <v>0</v>
      </c>
      <c r="AD42" s="69">
        <f t="shared" si="24"/>
        <v>0</v>
      </c>
      <c r="AE42" s="69">
        <f t="shared" si="24"/>
        <v>0</v>
      </c>
      <c r="AF42" s="69">
        <f t="shared" si="24"/>
        <v>0</v>
      </c>
      <c r="AG42" s="69">
        <f t="shared" si="24"/>
        <v>0</v>
      </c>
      <c r="AH42" s="69">
        <f t="shared" si="24"/>
        <v>161</v>
      </c>
      <c r="AI42" s="69">
        <f t="shared" ref="AI42" si="25">AI41</f>
        <v>195</v>
      </c>
    </row>
    <row r="44" spans="1:35" ht="18.75" x14ac:dyDescent="0.3">
      <c r="A44" s="28" t="s">
        <v>20</v>
      </c>
      <c r="B44" s="42" t="s">
        <v>27</v>
      </c>
      <c r="C44" s="43"/>
      <c r="D44" s="43"/>
    </row>
    <row r="45" spans="1:35" ht="18.75" x14ac:dyDescent="0.3">
      <c r="A45" s="44" t="s">
        <v>10</v>
      </c>
      <c r="B45" s="44">
        <f>AG15+AG37+AG24+AG32+AG42</f>
        <v>204</v>
      </c>
      <c r="C45" s="43"/>
      <c r="D45" s="43"/>
    </row>
    <row r="46" spans="1:35" ht="18.75" x14ac:dyDescent="0.3">
      <c r="A46" s="44" t="s">
        <v>11</v>
      </c>
      <c r="B46" s="44">
        <f>AH15+AH37+AH24+AH42+AH32</f>
        <v>466</v>
      </c>
      <c r="C46" s="43"/>
      <c r="D46" s="43"/>
    </row>
    <row r="47" spans="1:35" ht="18.75" x14ac:dyDescent="0.3">
      <c r="A47" s="44" t="s">
        <v>22</v>
      </c>
      <c r="B47" s="44">
        <f>AI15+AI37+AI42+AI32+AI24</f>
        <v>195</v>
      </c>
      <c r="C47" s="43"/>
      <c r="D47" s="43"/>
    </row>
    <row r="48" spans="1:35" x14ac:dyDescent="0.25">
      <c r="C48" s="43"/>
      <c r="D48" s="43"/>
    </row>
    <row r="49" spans="2:25" ht="18.75" customHeight="1" x14ac:dyDescent="0.3">
      <c r="B49" s="45" t="s">
        <v>31</v>
      </c>
      <c r="C49" s="46"/>
      <c r="D49" s="46"/>
      <c r="E49" s="46"/>
      <c r="F49" s="46"/>
      <c r="G49" s="46"/>
      <c r="H49" s="46"/>
      <c r="I49" s="47"/>
      <c r="J49" s="47"/>
      <c r="K49" s="47"/>
      <c r="L49" s="46"/>
      <c r="M49" s="46"/>
      <c r="N49" s="46"/>
      <c r="O49" s="46"/>
    </row>
    <row r="50" spans="2:25" ht="18.75" x14ac:dyDescent="0.3">
      <c r="B50" s="45"/>
      <c r="C50" s="46"/>
      <c r="D50" s="46"/>
      <c r="E50" s="46"/>
      <c r="F50" s="46"/>
      <c r="G50" s="46"/>
      <c r="H50" s="46"/>
      <c r="I50" s="47"/>
      <c r="J50" s="47"/>
      <c r="K50" s="47"/>
      <c r="L50" s="46"/>
      <c r="M50" s="46"/>
      <c r="N50" s="46"/>
      <c r="O50" s="46"/>
    </row>
    <row r="51" spans="2:25" ht="18.75" x14ac:dyDescent="0.3">
      <c r="B51" s="45"/>
      <c r="C51" s="46"/>
      <c r="D51" s="46"/>
      <c r="E51" s="46"/>
      <c r="F51" s="46"/>
      <c r="G51" s="46"/>
      <c r="H51" s="46"/>
      <c r="I51" s="47"/>
      <c r="J51" s="47"/>
      <c r="K51" s="47"/>
      <c r="L51" s="46"/>
      <c r="M51" s="46"/>
      <c r="N51" s="46"/>
      <c r="O51" s="46"/>
    </row>
    <row r="55" spans="2:25" s="48" customFormat="1" ht="20.25" x14ac:dyDescent="0.3">
      <c r="E55" s="124" t="s">
        <v>32</v>
      </c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</row>
    <row r="56" spans="2:25" s="48" customFormat="1" ht="20.25" x14ac:dyDescent="0.3">
      <c r="E56" s="124" t="s">
        <v>28</v>
      </c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</row>
    <row r="57" spans="2:25" s="48" customFormat="1" ht="20.25" x14ac:dyDescent="0.3">
      <c r="E57" s="124" t="s">
        <v>29</v>
      </c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V57" s="125" t="s">
        <v>30</v>
      </c>
      <c r="W57" s="125"/>
      <c r="X57" s="125"/>
      <c r="Y57" s="125"/>
    </row>
  </sheetData>
  <mergeCells count="74">
    <mergeCell ref="AA26:AC26"/>
    <mergeCell ref="AD26:AF26"/>
    <mergeCell ref="AG26:AI26"/>
    <mergeCell ref="L26:N26"/>
    <mergeCell ref="O26:Q26"/>
    <mergeCell ref="R26:T26"/>
    <mergeCell ref="U26:W26"/>
    <mergeCell ref="X26:Z26"/>
    <mergeCell ref="A26:A27"/>
    <mergeCell ref="B26:B27"/>
    <mergeCell ref="C26:E26"/>
    <mergeCell ref="F26:H26"/>
    <mergeCell ref="I26:K26"/>
    <mergeCell ref="AG17:AI17"/>
    <mergeCell ref="A16:AI16"/>
    <mergeCell ref="L17:N17"/>
    <mergeCell ref="O17:Q17"/>
    <mergeCell ref="R17:T17"/>
    <mergeCell ref="U17:W17"/>
    <mergeCell ref="X17:Z17"/>
    <mergeCell ref="A17:A18"/>
    <mergeCell ref="AG34:AI34"/>
    <mergeCell ref="E55:P55"/>
    <mergeCell ref="E56:P56"/>
    <mergeCell ref="E57:P57"/>
    <mergeCell ref="V57:Y57"/>
    <mergeCell ref="L39:N39"/>
    <mergeCell ref="O39:Q39"/>
    <mergeCell ref="R39:T39"/>
    <mergeCell ref="U39:W39"/>
    <mergeCell ref="X39:Z39"/>
    <mergeCell ref="AA39:AC39"/>
    <mergeCell ref="AD39:AF39"/>
    <mergeCell ref="AG39:AI39"/>
    <mergeCell ref="A38:AI38"/>
    <mergeCell ref="A34:A35"/>
    <mergeCell ref="B34:B35"/>
    <mergeCell ref="X8:Z8"/>
    <mergeCell ref="AA8:AC8"/>
    <mergeCell ref="AD8:AF8"/>
    <mergeCell ref="C34:E34"/>
    <mergeCell ref="F34:H34"/>
    <mergeCell ref="I34:K34"/>
    <mergeCell ref="L34:N34"/>
    <mergeCell ref="O34:Q34"/>
    <mergeCell ref="R34:T34"/>
    <mergeCell ref="U34:W34"/>
    <mergeCell ref="X34:Z34"/>
    <mergeCell ref="AA34:AC34"/>
    <mergeCell ref="AD34:AF34"/>
    <mergeCell ref="AA17:AC17"/>
    <mergeCell ref="AD17:AF17"/>
    <mergeCell ref="A25:AI25"/>
    <mergeCell ref="A8:A9"/>
    <mergeCell ref="B8:B9"/>
    <mergeCell ref="A7:AI7"/>
    <mergeCell ref="A33:AI33"/>
    <mergeCell ref="C8:E8"/>
    <mergeCell ref="F8:H8"/>
    <mergeCell ref="I8:K8"/>
    <mergeCell ref="L8:N8"/>
    <mergeCell ref="O8:Q8"/>
    <mergeCell ref="R8:T8"/>
    <mergeCell ref="U8:W8"/>
    <mergeCell ref="AG8:AI8"/>
    <mergeCell ref="B17:B18"/>
    <mergeCell ref="C17:E17"/>
    <mergeCell ref="F17:H17"/>
    <mergeCell ref="I17:K17"/>
    <mergeCell ref="A39:A40"/>
    <mergeCell ref="B39:B40"/>
    <mergeCell ref="C39:E39"/>
    <mergeCell ref="F39:H39"/>
    <mergeCell ref="I39:K39"/>
  </mergeCells>
  <printOptions horizontalCentered="1"/>
  <pageMargins left="0" right="0" top="0.39370078740157483" bottom="0" header="0" footer="0.31496062992125984"/>
  <pageSetup paperSize="9" scale="4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G11:U15"/>
  <sheetViews>
    <sheetView topLeftCell="D1" workbookViewId="0">
      <selection activeCell="S14" sqref="S14"/>
    </sheetView>
  </sheetViews>
  <sheetFormatPr defaultRowHeight="15" x14ac:dyDescent="0.25"/>
  <cols>
    <col min="6" max="6" width="3.7109375" customWidth="1"/>
    <col min="7" max="7" width="16.140625" customWidth="1"/>
    <col min="8" max="8" width="13.85546875" customWidth="1"/>
    <col min="9" max="9" width="14.7109375" customWidth="1"/>
  </cols>
  <sheetData>
    <row r="11" spans="7:21" x14ac:dyDescent="0.25">
      <c r="G11" s="3"/>
      <c r="H11" s="126" t="s">
        <v>1</v>
      </c>
      <c r="I11" s="126"/>
      <c r="J11" s="126" t="s">
        <v>2</v>
      </c>
      <c r="K11" s="126"/>
      <c r="L11" s="126" t="s">
        <v>3</v>
      </c>
      <c r="M11" s="126"/>
      <c r="N11" s="126" t="s">
        <v>4</v>
      </c>
      <c r="O11" s="126"/>
      <c r="P11" s="126" t="s">
        <v>5</v>
      </c>
      <c r="Q11" s="126"/>
      <c r="R11" s="126" t="s">
        <v>6</v>
      </c>
      <c r="S11" s="126"/>
      <c r="T11" s="126" t="s">
        <v>7</v>
      </c>
      <c r="U11" s="126"/>
    </row>
    <row r="12" spans="7:21" x14ac:dyDescent="0.25">
      <c r="G12" s="3" t="s">
        <v>24</v>
      </c>
      <c r="H12" s="3"/>
      <c r="I12" s="3"/>
      <c r="J12" s="1"/>
      <c r="K12" s="3"/>
      <c r="L12" s="1"/>
      <c r="M12" s="3"/>
      <c r="N12" s="1"/>
      <c r="O12" s="3"/>
      <c r="P12" s="3"/>
      <c r="Q12" s="3"/>
      <c r="R12" s="3">
        <v>54</v>
      </c>
      <c r="S12" s="3">
        <f>R12*3307.03</f>
        <v>178579.62000000002</v>
      </c>
      <c r="T12" s="3"/>
      <c r="U12" s="3"/>
    </row>
    <row r="13" spans="7:21" x14ac:dyDescent="0.25">
      <c r="G13" s="3" t="s">
        <v>25</v>
      </c>
      <c r="H13" s="3"/>
      <c r="I13" s="3"/>
      <c r="J13" s="1"/>
      <c r="K13" s="3"/>
      <c r="L13" s="1"/>
      <c r="M13" s="3"/>
      <c r="N13" s="1"/>
      <c r="O13" s="3"/>
      <c r="P13" s="3"/>
      <c r="Q13" s="3"/>
      <c r="R13" s="3">
        <v>32</v>
      </c>
      <c r="S13" s="3">
        <f>R13*2992.42</f>
        <v>95757.440000000002</v>
      </c>
      <c r="T13" s="3"/>
      <c r="U13" s="3"/>
    </row>
    <row r="14" spans="7:21" x14ac:dyDescent="0.25">
      <c r="G14" s="3" t="s">
        <v>26</v>
      </c>
      <c r="H14" s="3"/>
      <c r="I14" s="3"/>
      <c r="J14" s="3"/>
      <c r="K14" s="3"/>
      <c r="L14" s="1"/>
      <c r="M14" s="3"/>
      <c r="N14" s="3"/>
      <c r="O14" s="3"/>
      <c r="P14" s="3"/>
      <c r="Q14" s="3"/>
      <c r="R14" s="3"/>
      <c r="S14" s="3">
        <f>R14*2703.95</f>
        <v>0</v>
      </c>
      <c r="T14" s="3"/>
      <c r="U14" s="3"/>
    </row>
    <row r="15" spans="7:21" x14ac:dyDescent="0.25">
      <c r="G15" s="3" t="s">
        <v>21</v>
      </c>
      <c r="H15" s="3">
        <f t="shared" ref="H15:U15" si="0">SUM(H12:H14)</f>
        <v>0</v>
      </c>
      <c r="I15" s="3">
        <f t="shared" si="0"/>
        <v>0</v>
      </c>
      <c r="J15" s="3">
        <f t="shared" si="0"/>
        <v>0</v>
      </c>
      <c r="K15" s="3">
        <f t="shared" si="0"/>
        <v>0</v>
      </c>
      <c r="L15" s="1">
        <f t="shared" si="0"/>
        <v>0</v>
      </c>
      <c r="M15" s="3">
        <f t="shared" si="0"/>
        <v>0</v>
      </c>
      <c r="N15" s="3">
        <f t="shared" si="0"/>
        <v>0</v>
      </c>
      <c r="O15" s="3">
        <f t="shared" si="0"/>
        <v>0</v>
      </c>
      <c r="P15" s="3">
        <f t="shared" si="0"/>
        <v>0</v>
      </c>
      <c r="Q15" s="3">
        <f t="shared" si="0"/>
        <v>0</v>
      </c>
      <c r="R15" s="3">
        <f t="shared" si="0"/>
        <v>86</v>
      </c>
      <c r="S15" s="3">
        <f t="shared" si="0"/>
        <v>274337.06000000006</v>
      </c>
      <c r="T15" s="3">
        <f t="shared" si="0"/>
        <v>0</v>
      </c>
      <c r="U15" s="3">
        <f t="shared" si="0"/>
        <v>0</v>
      </c>
    </row>
  </sheetData>
  <mergeCells count="7">
    <mergeCell ref="R11:S11"/>
    <mergeCell ref="T11:U11"/>
    <mergeCell ref="H11:I11"/>
    <mergeCell ref="J11:K11"/>
    <mergeCell ref="L11:M11"/>
    <mergeCell ref="N11:O11"/>
    <mergeCell ref="P11:Q11"/>
  </mergeCells>
  <pageMargins left="0.25" right="0.25" top="0.75" bottom="0.75" header="0.3" footer="0.3"/>
  <pageSetup paperSize="9" scale="6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график поставки ОПОР</vt:lpstr>
      <vt:lpstr>Лист1</vt:lpstr>
      <vt:lpstr>Лист2</vt:lpstr>
      <vt:lpstr>'график поставки ОПОР'!Область_печати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2020-08-24T11:36:21Z</dcterms:modified>
</cp:coreProperties>
</file>