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ССР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</externalReferences>
  <definedNames>
    <definedName name="ветер">[1]Таблица!$O$23:$O$24</definedName>
    <definedName name="Воздушные_линии">[1]Таблица!$B$6:$B$81</definedName>
    <definedName name="Восстановление_покрытий">[1]Таблица!$B$354:$B$358</definedName>
    <definedName name="Выключатели" comment="Типы силовых выключателей">[1]Таблица!$B$479:$B$498</definedName>
    <definedName name="Демонтаж_ВЛ">[1]Таблица!$B$149:$B$169</definedName>
    <definedName name="Демонтаж_ВЛ_0_4_10_кВ_поопорно">[1]Таблица!$B$172:$B$179</definedName>
    <definedName name="Демонтаж_ж_б_опор_ВЛ_35_220_кВ__тыс._руб._за_1_м3">[1]Таблица!$B$182:$B$190</definedName>
    <definedName name="Демонтаж_зданий">[1]Таблица!#REF!</definedName>
    <definedName name="Демонтаж_оборудования_ПС">[1]Таблица!$B$612:$B$663</definedName>
    <definedName name="Демонтаж_стальных_опор_ВЛ_35_220_кВ__тыс._руб._за_1_т">[1]Таблица!$B$193:$B$201</definedName>
    <definedName name="Закрытые_подстанции_в_целом">[1]Таблица!$B$409:$B$418</definedName>
    <definedName name="Затраты_на_вырубку_просеки">[1]Таблица!$B$109:$B$112</definedName>
    <definedName name="Затраты_на_устройство_лежневых_дорог">[1]Таблица!$B$113:$B$122</definedName>
    <definedName name="Здания_КРУЭ__ЗРУ__укомплектованных_оборудованием">[1]Таблица!$B$694:$B$697</definedName>
    <definedName name="Зоны">[1]Регионы!$HN$5:$IQ$5</definedName>
    <definedName name="Кабельные_линии">[1]Таблица!$B$205:$B$339</definedName>
    <definedName name="Кварталы">[1]Регионы!$B$154:$B$182</definedName>
    <definedName name="Компенсаторы">[1]Таблица!$B$544:$B$559</definedName>
    <definedName name="Комплектные_трансформаторные_устройства">[1]Таблица!$B$132:$B$146</definedName>
    <definedName name="ОРУ_по_блочным_и_мостиковым_схемам">[1]Таблица!$B$465:$B$476</definedName>
    <definedName name="Отвод_земель_ПС_20">[1]Таблица!$B$666:$B$672</definedName>
    <definedName name="Отвод_земель_ПС_35_220">[1]Таблица!$B$675:$B$692</definedName>
    <definedName name="Открытые_подстанции_35_220_кВ_в_целом__элегазовое_и_зарубежное_оборудование">[1]Таблица!$B$388:$B$406</definedName>
    <definedName name="Открытые_подстанции_в_целом">[1]Таблица!$B$367:$B$385</definedName>
    <definedName name="Под_напр_ВЛ">[1]Таблица!$O$30</definedName>
    <definedName name="Под_напр_КЛ">[1]Таблица!$P$30</definedName>
    <definedName name="Подвеска_ВОЛС_на_существующих_опорах">[1]Таблица!$B$125:$B$129</definedName>
    <definedName name="Постоянная_часть_закрытых_ПС">[1]Таблица!$B$445:$B$450</definedName>
    <definedName name="Постоянная_часть_открытых_ПС">[1]Таблица!$B$433:$B$442</definedName>
    <definedName name="Постоянный_отвод_земель_ВЛ">[1]Таблица!$B$88:$B$106</definedName>
    <definedName name="Постоянный_отвод_земель_под_КЛ">[1]Таблица!$B$715:$B$718</definedName>
    <definedName name="пппппп">[2]Таблица!$R$26:$R$28</definedName>
    <definedName name="Прокладка_ВОЛС_в_траншее">[1]Таблица!$B$361:$B$363</definedName>
    <definedName name="Противоаварийная_автоматика_ПС">[1]Таблица!$B$453:$B$462</definedName>
    <definedName name="Расчет_реконструкции">[1]Таблица!$M$7:$M$8</definedName>
    <definedName name="Расширение_ПС">[1]Таблица!$M$9:$M$10</definedName>
    <definedName name="Реакторы">[1]Таблица!$B$562:$B$609</definedName>
    <definedName name="Регионы" comment="Наименования регионов РФ">[1]Регионы!$B$6:$B$90</definedName>
    <definedName name="Сегменты">[1]Регионы!$HL$6:$HL$8</definedName>
    <definedName name="Сейсмика_зданий">[1]Таблица!$R$26:$R$28</definedName>
    <definedName name="Сейсмика_линий">[1]Таблица!$O$26:$O$28</definedName>
    <definedName name="Снижение_стоимости_двухцепной_ВЛ">[1]Таблица!#REF!</definedName>
    <definedName name="Стоимость_специальных_переходов">[1]Таблица!$B$344:$B$351</definedName>
    <definedName name="Таблица_индексов">[1]Регионы!$B$99:$O$182</definedName>
    <definedName name="Тип_ПС">[1]Таблица!$B$700:$B$701</definedName>
    <definedName name="Трансформаторы">[1]Таблица!$B$501:$B$541</definedName>
    <definedName name="Условия_ВЛ">[1]Таблица!$O$13:$O$17</definedName>
    <definedName name="Условия_КЛ">[1]Таблица!$P$15</definedName>
  </definedNames>
  <calcPr calcId="144525"/>
</workbook>
</file>

<file path=xl/calcChain.xml><?xml version="1.0" encoding="utf-8"?>
<calcChain xmlns="http://schemas.openxmlformats.org/spreadsheetml/2006/main">
  <c r="B82" i="4" l="1"/>
  <c r="C81" i="4"/>
  <c r="H53" i="4"/>
  <c r="H52" i="4"/>
  <c r="H51" i="4"/>
  <c r="F24" i="4"/>
  <c r="G24" i="4" s="1"/>
  <c r="F23" i="4"/>
  <c r="G23" i="4" s="1"/>
  <c r="F22" i="4"/>
  <c r="G22" i="4" s="1"/>
  <c r="B15" i="4"/>
  <c r="B13" i="4"/>
  <c r="C2" i="4"/>
  <c r="I52" i="4" l="1"/>
  <c r="I31" i="4" l="1"/>
  <c r="I51" i="4" l="1"/>
  <c r="I26" i="4" l="1"/>
  <c r="I53" i="4" l="1"/>
  <c r="I32" i="4" l="1"/>
  <c r="B6" i="4" l="1"/>
</calcChain>
</file>

<file path=xl/sharedStrings.xml><?xml version="1.0" encoding="utf-8"?>
<sst xmlns="http://schemas.openxmlformats.org/spreadsheetml/2006/main" count="100" uniqueCount="81">
  <si>
    <t>ОРИЕНТИРОВОЧНЫЙ СМЕТНЫЙ РАСЧЕТ СТОИМОСТИ СТРОИТЕЛЬСТВА</t>
  </si>
  <si>
    <t>(наименование стройки)</t>
  </si>
  <si>
    <t>тыс. руб.</t>
  </si>
  <si>
    <t>№   пп</t>
  </si>
  <si>
    <t>Обоснование</t>
  </si>
  <si>
    <t>Наименование глав, объектов, работ и затрат</t>
  </si>
  <si>
    <t>Сметная стоимость</t>
  </si>
  <si>
    <t>Общая сметная стоимость</t>
  </si>
  <si>
    <t>строительно-монтажных работ</t>
  </si>
  <si>
    <t>оборудования, мебели, инвентаря</t>
  </si>
  <si>
    <t>прочих затрат</t>
  </si>
  <si>
    <t>Глава 1. Подготовка территории строительства</t>
  </si>
  <si>
    <t>Постоянный отвод земли под ВЛ</t>
  </si>
  <si>
    <t>Постоянный отвод земли под КЛ</t>
  </si>
  <si>
    <t>Постоянный отвод земли под ПС</t>
  </si>
  <si>
    <t>Итого по главе 1</t>
  </si>
  <si>
    <t>Глава 2. Основные объекты строительства</t>
  </si>
  <si>
    <t>ВЛ</t>
  </si>
  <si>
    <t>КЛ</t>
  </si>
  <si>
    <t>ПС</t>
  </si>
  <si>
    <t>Итого по главе 2</t>
  </si>
  <si>
    <t>Глава 3. Объекты вспомогательного и обслуживающего назначения</t>
  </si>
  <si>
    <t>Глава 5. Объекты транспортного хозяйства и связи</t>
  </si>
  <si>
    <t>Глава 6. Наружные сети и сооружения водоснабжени, канализации, теплоснабжения и газоснабжения</t>
  </si>
  <si>
    <t>Итого по главам 1-6</t>
  </si>
  <si>
    <t>В т.ч. по ВЛ</t>
  </si>
  <si>
    <t>В т.ч. по КЛ</t>
  </si>
  <si>
    <t>В т.ч. по ПС</t>
  </si>
  <si>
    <t>Глава 7. Благоустройство и озеленение территории</t>
  </si>
  <si>
    <t>расчет</t>
  </si>
  <si>
    <t>Благоустройство и подготовительные работы по ВЛ</t>
  </si>
  <si>
    <t>Благоустройство по КЛ</t>
  </si>
  <si>
    <t>Благоустройство по ПС</t>
  </si>
  <si>
    <t>Итого по главе 7</t>
  </si>
  <si>
    <t>Итого по главам 1-7</t>
  </si>
  <si>
    <t>Глава 8. Временные здания и сооружения</t>
  </si>
  <si>
    <t>ГСН81-05-01-2001</t>
  </si>
  <si>
    <t>Временные здания и сооружения ВЛ</t>
  </si>
  <si>
    <t>Временные здания и сооружения КЛ</t>
  </si>
  <si>
    <t>Временные здания и сооружения ПС</t>
  </si>
  <si>
    <t>Итого по главе 8</t>
  </si>
  <si>
    <t>Итого по главам 1-8</t>
  </si>
  <si>
    <t>Глава 9. Прочие работы и затраты</t>
  </si>
  <si>
    <t>Зимнее удорожание по ВЛ</t>
  </si>
  <si>
    <t>Зимнее удорожание по КЛ</t>
  </si>
  <si>
    <t>Зимнее удорожание по ПС</t>
  </si>
  <si>
    <t>Пусконаладочные работы на ВЛ</t>
  </si>
  <si>
    <t>Пусконаладочные работы на КЛ</t>
  </si>
  <si>
    <t>Пусконаладочные работы на ПС</t>
  </si>
  <si>
    <t>Прочие затраты по ВЛ</t>
  </si>
  <si>
    <t>Прочие затраты по КЛ</t>
  </si>
  <si>
    <t>Прочие затраты по ПС</t>
  </si>
  <si>
    <t>Итого по главам 9 и 11</t>
  </si>
  <si>
    <t>Итого по главам 1-9, 11</t>
  </si>
  <si>
    <t>Глава 10. Содержание службы технического заказчика. Строительный контроль</t>
  </si>
  <si>
    <t>Итого по главе 10</t>
  </si>
  <si>
    <t>Итого по главам 1-11</t>
  </si>
  <si>
    <t>Глава 11. Подготовка эксплуатационных кадров</t>
  </si>
  <si>
    <t>Итого по главе 11 (учтено в прочих затратах)</t>
  </si>
  <si>
    <t>Глава 12. Проектные и изыскательские работы</t>
  </si>
  <si>
    <t>ПИР по ВЛ</t>
  </si>
  <si>
    <t>ПИР по КЛ</t>
  </si>
  <si>
    <t>ПИР по ПС</t>
  </si>
  <si>
    <t>Итого по главе 12</t>
  </si>
  <si>
    <t>Итого по главам 1-12</t>
  </si>
  <si>
    <t>Непредвиденные затраты</t>
  </si>
  <si>
    <t>МДС81-35-2004
 п. 4.96, приказ Минрегионразвития РФ № 220 от 01.06.2012 г.</t>
  </si>
  <si>
    <t>В т.ч. Прочие затраты без ПНР, ПИР, экспертизы</t>
  </si>
  <si>
    <t>Налоги и обязательные платежи</t>
  </si>
  <si>
    <t>Налоговый кодекс</t>
  </si>
  <si>
    <t>НДС 20 %</t>
  </si>
  <si>
    <t>Итого с НДС</t>
  </si>
  <si>
    <t>Составил:</t>
  </si>
  <si>
    <t>Проверил:</t>
  </si>
  <si>
    <t>скрыто</t>
  </si>
  <si>
    <t>ДЗО</t>
  </si>
  <si>
    <t>(наименование дочерней или зависимой организации)</t>
  </si>
  <si>
    <t>Согласован для включения в инвестиционную программу</t>
  </si>
  <si>
    <t>'___''____________ 20___ г.</t>
  </si>
  <si>
    <t>"УТВЕРЖДАЮ"</t>
  </si>
  <si>
    <t>(ссылка на документ об утверждении, Ф.И.О.)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</si>
</sst>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"/>
    <numFmt numFmtId="165" formatCode="#,##0.0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2" fillId="0" borderId="0" xfId="1" applyFont="1" applyProtection="1"/>
    <xf numFmtId="0" fontId="2" fillId="3" borderId="0" xfId="1" applyFont="1" applyFill="1" applyProtection="1"/>
    <xf numFmtId="0" fontId="2" fillId="0" borderId="2" xfId="1" applyFont="1" applyFill="1" applyBorder="1" applyAlignment="1" applyProtection="1">
      <alignment horizontal="left"/>
    </xf>
    <xf numFmtId="0" fontId="5" fillId="0" borderId="0" xfId="1" applyFont="1" applyAlignment="1" applyProtection="1">
      <alignment horizontal="center"/>
    </xf>
    <xf numFmtId="0" fontId="5" fillId="0" borderId="0" xfId="1" applyFont="1" applyAlignment="1" applyProtection="1">
      <alignment horizontal="center"/>
    </xf>
    <xf numFmtId="0" fontId="2" fillId="0" borderId="0" xfId="1" quotePrefix="1" applyFont="1" applyProtection="1"/>
    <xf numFmtId="0" fontId="2" fillId="0" borderId="0" xfId="1" applyFont="1" applyFill="1" applyProtection="1"/>
    <xf numFmtId="0" fontId="3" fillId="0" borderId="0" xfId="1" applyFont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/>
      <protection locked="0"/>
    </xf>
    <xf numFmtId="0" fontId="2" fillId="0" borderId="0" xfId="1" applyFont="1" applyAlignment="1" applyProtection="1">
      <alignment horizontal="center"/>
    </xf>
    <xf numFmtId="0" fontId="2" fillId="0" borderId="2" xfId="1" applyFont="1" applyFill="1" applyBorder="1" applyAlignment="1" applyProtection="1">
      <alignment horizontal="center" wrapText="1"/>
    </xf>
    <xf numFmtId="0" fontId="2" fillId="0" borderId="0" xfId="1" applyFont="1" applyAlignment="1" applyProtection="1">
      <alignment horizontal="right"/>
    </xf>
    <xf numFmtId="0" fontId="2" fillId="0" borderId="1" xfId="1" applyFont="1" applyBorder="1" applyAlignment="1" applyProtection="1">
      <alignment horizontal="center" vertical="center" wrapText="1"/>
    </xf>
    <xf numFmtId="0" fontId="2" fillId="0" borderId="1" xfId="1" applyFont="1" applyBorder="1" applyAlignment="1" applyProtection="1">
      <alignment horizontal="center"/>
    </xf>
    <xf numFmtId="0" fontId="2" fillId="0" borderId="1" xfId="1" applyFont="1" applyBorder="1" applyAlignment="1" applyProtection="1">
      <alignment horizontal="center" vertical="top" wrapText="1"/>
    </xf>
    <xf numFmtId="0" fontId="3" fillId="0" borderId="1" xfId="1" applyFont="1" applyBorder="1" applyAlignment="1" applyProtection="1">
      <alignment horizontal="center" vertical="center"/>
    </xf>
    <xf numFmtId="0" fontId="2" fillId="0" borderId="1" xfId="1" applyFont="1" applyBorder="1" applyAlignment="1" applyProtection="1">
      <alignment horizontal="center" vertical="center"/>
    </xf>
    <xf numFmtId="0" fontId="4" fillId="0" borderId="1" xfId="1" applyFont="1" applyBorder="1" applyAlignment="1" applyProtection="1">
      <alignment vertical="center"/>
    </xf>
    <xf numFmtId="0" fontId="2" fillId="0" borderId="1" xfId="1" applyFont="1" applyBorder="1" applyAlignment="1" applyProtection="1">
      <alignment vertical="center"/>
    </xf>
    <xf numFmtId="4" fontId="2" fillId="0" borderId="1" xfId="1" applyNumberFormat="1" applyFont="1" applyBorder="1" applyAlignment="1" applyProtection="1">
      <alignment vertical="center"/>
    </xf>
    <xf numFmtId="4" fontId="2" fillId="0" borderId="1" xfId="1" applyNumberFormat="1" applyFont="1" applyFill="1" applyBorder="1" applyAlignment="1" applyProtection="1">
      <alignment vertical="center"/>
    </xf>
    <xf numFmtId="4" fontId="4" fillId="0" borderId="1" xfId="1" applyNumberFormat="1" applyFont="1" applyBorder="1" applyAlignment="1" applyProtection="1">
      <alignment vertical="center"/>
    </xf>
    <xf numFmtId="4" fontId="4" fillId="2" borderId="1" xfId="1" applyNumberFormat="1" applyFont="1" applyFill="1" applyBorder="1" applyAlignment="1" applyProtection="1">
      <alignment vertical="center"/>
    </xf>
    <xf numFmtId="4" fontId="2" fillId="2" borderId="1" xfId="1" applyNumberFormat="1" applyFont="1" applyFill="1" applyBorder="1" applyAlignment="1" applyProtection="1">
      <alignment vertical="center"/>
    </xf>
    <xf numFmtId="0" fontId="4" fillId="0" borderId="1" xfId="1" applyFont="1" applyBorder="1" applyAlignment="1" applyProtection="1">
      <alignment horizontal="center" vertical="center"/>
    </xf>
    <xf numFmtId="0" fontId="4" fillId="3" borderId="0" xfId="1" applyFont="1" applyFill="1" applyProtection="1"/>
    <xf numFmtId="0" fontId="4" fillId="0" borderId="0" xfId="1" applyFont="1" applyProtection="1"/>
    <xf numFmtId="0" fontId="2" fillId="0" borderId="1" xfId="1" applyFont="1" applyBorder="1" applyAlignment="1" applyProtection="1">
      <alignment vertical="center" wrapText="1"/>
    </xf>
    <xf numFmtId="4" fontId="2" fillId="3" borderId="0" xfId="1" applyNumberFormat="1" applyFont="1" applyFill="1" applyProtection="1"/>
    <xf numFmtId="164" fontId="2" fillId="0" borderId="1" xfId="1" applyNumberFormat="1" applyFont="1" applyBorder="1" applyAlignment="1" applyProtection="1">
      <alignment vertical="center"/>
    </xf>
    <xf numFmtId="164" fontId="4" fillId="0" borderId="1" xfId="1" applyNumberFormat="1" applyFont="1" applyBorder="1" applyAlignment="1" applyProtection="1">
      <alignment vertical="center"/>
    </xf>
    <xf numFmtId="0" fontId="2" fillId="0" borderId="1" xfId="1" applyFont="1" applyFill="1" applyBorder="1" applyAlignment="1" applyProtection="1">
      <alignment vertical="center" wrapText="1"/>
    </xf>
    <xf numFmtId="0" fontId="4" fillId="0" borderId="1" xfId="1" applyFont="1" applyFill="1" applyBorder="1" applyAlignment="1" applyProtection="1">
      <alignment vertical="center"/>
    </xf>
    <xf numFmtId="164" fontId="4" fillId="2" borderId="1" xfId="1" applyNumberFormat="1" applyFont="1" applyFill="1" applyBorder="1" applyAlignment="1" applyProtection="1">
      <alignment vertical="center"/>
    </xf>
    <xf numFmtId="165" fontId="4" fillId="0" borderId="1" xfId="1" applyNumberFormat="1" applyFont="1" applyBorder="1" applyAlignment="1" applyProtection="1">
      <alignment vertical="center"/>
    </xf>
    <xf numFmtId="4" fontId="2" fillId="0" borderId="0" xfId="1" applyNumberFormat="1" applyFont="1" applyProtection="1"/>
    <xf numFmtId="0" fontId="2" fillId="0" borderId="2" xfId="1" applyFont="1" applyBorder="1" applyProtection="1">
      <protection locked="0"/>
    </xf>
  </cellXfs>
  <cellStyles count="2">
    <cellStyle name="Обычный" xfId="0" builtinId="0"/>
    <cellStyle name="Обычный 2" xfId="1"/>
  </cellStyles>
  <dxfs count="35"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26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%20&#1050;&#1057;/&#1044;&#1048;&#1055;%20-%202008/&#1059;&#1076;&#1077;&#1083;&#1100;&#1085;&#1099;&#1077;%20&#1087;&#1086;&#1082;&#1072;&#1079;&#1072;&#1090;&#1077;&#1083;&#1080;/&#1090;&#1077;&#1093;&#1087;&#1088;&#1080;&#1089;&#1086;&#1077;&#1076;&#1080;&#1085;&#1077;&#1085;&#1080;&#1077;/8000275303%20&#1050;&#1043;&#1040;&#1059;%20&#1056;&#1077;&#1075;&#1080;&#1086;&#1085;&#1072;&#1083;%20&#1094;&#1077;&#1085;&#1090;&#1088;%20&#1089;&#1087;&#1086;&#1088;&#1090;%20&#1089;&#1086;&#1086;&#1088;&#1091;&#1078;/&#1074;&#1072;&#1088;&#1080;&#1072;&#1085;&#1090;%203/&#1052;&#1060;&#1059;&#1057;&#1057;%20&#1056;&#1077;&#1082;-&#1103;%20&#1055;&#1057;%20110%2010%20&#1070;&#1075;&#1086;-&#1047;&#1072;&#1087;&#1072;&#1076;&#1085;&#1072;&#1103;%20(&#1087;&#1088;&#1080;&#1084;&#1077;&#1088;%20&#1050;&#1091;&#1073;&#1072;&#1085;&#1100;&#1101;&#1085;&#1077;&#1088;&#1075;&#1086;%20&#1087;&#1086;%20&#1055;&#1048;&#1056;&#1072;&#108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пересчет лот ТП"/>
    </sheetNames>
    <sheetDataSet>
      <sheetData sheetId="0">
        <row r="6">
          <cell r="C6" t="str">
            <v>2265 Терапия КЛ</v>
          </cell>
        </row>
        <row r="8">
          <cell r="C8" t="str">
            <v>АО "Тываэнерго"</v>
          </cell>
        </row>
        <row r="11">
          <cell r="C11" t="str">
            <v>Республика Тыва</v>
          </cell>
          <cell r="P11" t="str">
            <v>I кв. 2020 г.</v>
          </cell>
        </row>
        <row r="12">
          <cell r="P12">
            <v>0.03</v>
          </cell>
        </row>
        <row r="20">
          <cell r="R20" t="str">
            <v/>
          </cell>
        </row>
        <row r="21">
          <cell r="R21" t="str">
            <v/>
          </cell>
        </row>
        <row r="22">
          <cell r="R22" t="str">
            <v/>
          </cell>
        </row>
        <row r="135">
          <cell r="R135" t="str">
            <v/>
          </cell>
        </row>
        <row r="136">
          <cell r="R136" t="str">
            <v/>
          </cell>
        </row>
        <row r="207">
          <cell r="R207" t="str">
            <v/>
          </cell>
        </row>
        <row r="208">
          <cell r="R208" t="str">
            <v/>
          </cell>
        </row>
        <row r="352">
          <cell r="P352">
            <v>0</v>
          </cell>
        </row>
        <row r="353">
          <cell r="P353">
            <v>0</v>
          </cell>
        </row>
        <row r="354">
          <cell r="P354">
            <v>1804.47</v>
          </cell>
        </row>
        <row r="355">
          <cell r="P355">
            <v>0</v>
          </cell>
        </row>
        <row r="356">
          <cell r="P356">
            <v>0</v>
          </cell>
        </row>
        <row r="357">
          <cell r="P357">
            <v>0</v>
          </cell>
        </row>
      </sheetData>
      <sheetData sheetId="1">
        <row r="9">
          <cell r="E9">
            <v>2020</v>
          </cell>
        </row>
      </sheetData>
      <sheetData sheetId="2"/>
      <sheetData sheetId="3"/>
      <sheetData sheetId="4">
        <row r="6">
          <cell r="B6" t="str">
            <v>ВЛ 0,4 кВ с установкой ж/б опор и проводами  А до 35 мм2</v>
          </cell>
        </row>
        <row r="7">
          <cell r="B7" t="str">
            <v>ВЛ 0,4 кВ с установкой дерев. опор и проводами  А до 35 мм2</v>
          </cell>
          <cell r="M7" t="str">
            <v>Изменение констр. решений до 50 %</v>
          </cell>
        </row>
        <row r="8">
          <cell r="B8" t="str">
            <v>ВЛ 0,4 кВ с установкой ж/б опор и проводами  А до 35* мм2</v>
          </cell>
          <cell r="M8" t="str">
            <v>Изменение констр. решений более 50 %</v>
          </cell>
        </row>
        <row r="9">
          <cell r="B9" t="str">
            <v>ВЛ 0,4 кВ с установкой дерев. опор и проводами  А до 35* мм2</v>
          </cell>
          <cell r="M9" t="str">
            <v>Установка доп. оборудования ПС</v>
          </cell>
        </row>
        <row r="10">
          <cell r="B10" t="str">
            <v>ВЛ 0,4 кВ с установкой ж/б опор и проводами  А 70 мм2</v>
          </cell>
          <cell r="M10" t="str">
            <v>Замена распред. устройства ПС</v>
          </cell>
        </row>
        <row r="11">
          <cell r="B11" t="str">
            <v>ВЛ 0,4 кВ с установкой дерев. опор и проводами  А 70 мм2</v>
          </cell>
        </row>
        <row r="12">
          <cell r="B12" t="str">
            <v>ВЛ 0,4 кВ с установкой ж/б опор и проводами  А 95мм2</v>
          </cell>
        </row>
        <row r="13">
          <cell r="B13" t="str">
            <v>ВЛ 0,4 кВ с установкой дерев. опор и проводами  А 95 мм2</v>
          </cell>
          <cell r="O13">
            <v>1.0429999999999999</v>
          </cell>
        </row>
        <row r="14">
          <cell r="B14" t="str">
            <v>ВЛ 0,4 кВ с установкой ж/б опор и проводами  АС до 35 мм2</v>
          </cell>
          <cell r="O14">
            <v>1.012</v>
          </cell>
        </row>
        <row r="15">
          <cell r="B15" t="str">
            <v>ВЛ 0,4 кВ с установкой дерев. опор и проводами  АС до 35 мм2</v>
          </cell>
          <cell r="O15">
            <v>1.0129999999999999</v>
          </cell>
          <cell r="P15">
            <v>1.022</v>
          </cell>
        </row>
        <row r="16">
          <cell r="B16" t="str">
            <v>ВЛ 0,4 кВ с установкой ж/б опор и проводами  АС 70 мм2</v>
          </cell>
          <cell r="O16">
            <v>1.0529999999999999</v>
          </cell>
        </row>
        <row r="17">
          <cell r="B17" t="str">
            <v>ВЛ 0,4 кВ с установкой дерев. опор и проводами  АС 70 мм3</v>
          </cell>
          <cell r="O17">
            <v>1.028</v>
          </cell>
        </row>
        <row r="18">
          <cell r="B18" t="str">
            <v>ВЛ 0,4 кВ с установкой ж/б опор и проводами  АС 95мм2</v>
          </cell>
        </row>
        <row r="19">
          <cell r="B19" t="str">
            <v>ВЛ 0,4 кВ с установкой дерев. опор и проводами  АС 95 мм2</v>
          </cell>
        </row>
        <row r="20">
          <cell r="B20" t="str">
            <v>ВЛ 0,4 кВ с установкой ж/б опор и проводами СИП до 35 мм2</v>
          </cell>
        </row>
        <row r="21">
          <cell r="B21" t="str">
            <v>ВЛ 0.4 кВ с установкой ж/б опор, магистр. линией СИП 50 мм2, ответвлений и вводами сечением 16 мм2</v>
          </cell>
        </row>
        <row r="22">
          <cell r="B22" t="str">
            <v>ВЛ 0.4 кВ с установкой ж/б опор и проводами СИП 70 мм2</v>
          </cell>
        </row>
        <row r="23">
          <cell r="B23" t="str">
            <v>Подвеска провода 0,4 кВ по существ. ж/б опорам 1 цепь СИП до 35 мм2</v>
          </cell>
          <cell r="O23">
            <v>1.0029999999999999</v>
          </cell>
        </row>
        <row r="24">
          <cell r="B24" t="str">
            <v>Подвеска провода 0,4 кВ по существ. дерев. опорам 1 цепь СИП до 35 мм2</v>
          </cell>
          <cell r="O24">
            <v>1.006</v>
          </cell>
        </row>
        <row r="25">
          <cell r="B25" t="str">
            <v>Подвеска провода 0,4 кВ по существ. ж/б опорам 1 цепь СИП 50 мм2</v>
          </cell>
        </row>
        <row r="26">
          <cell r="B26" t="str">
            <v>Подвеска провода 0,4 кВ по существ. дерев. опорам 1 цепь СИП 50 мм2</v>
          </cell>
          <cell r="O26">
            <v>1.02</v>
          </cell>
          <cell r="R26">
            <v>1.02</v>
          </cell>
        </row>
        <row r="27">
          <cell r="B27" t="str">
            <v>Подвеска провода 0,4 кВ по существ. ж/б опорам 1 цепь СИП 70 мм2</v>
          </cell>
          <cell r="O27">
            <v>1.03</v>
          </cell>
          <cell r="R27">
            <v>1.04</v>
          </cell>
        </row>
        <row r="28">
          <cell r="B28" t="str">
            <v>Подвеска провода 0,4 кВ по существ. дерев. опорам 1 цепь СИП 70 мм2</v>
          </cell>
          <cell r="O28">
            <v>1.05</v>
          </cell>
          <cell r="R28">
            <v>1.08</v>
          </cell>
        </row>
        <row r="29">
          <cell r="B29" t="str">
            <v>Подвеска провода 0,4 кВ по существ. ж/б опорам 1 цепь АС до 35 мм2</v>
          </cell>
        </row>
        <row r="30">
          <cell r="B30" t="str">
            <v>Подвеска провода 0,4 кВ по существ. дерев. опорам 1 цепь АС до 35 мм2</v>
          </cell>
          <cell r="O30">
            <v>1.018</v>
          </cell>
          <cell r="P30">
            <v>1.036</v>
          </cell>
        </row>
        <row r="31">
          <cell r="B31" t="str">
            <v>Подвеска провода 0,4 кВ по существ. ж/б опорам 1 цепь АС 50 мм2</v>
          </cell>
        </row>
        <row r="32">
          <cell r="B32" t="str">
            <v>Подвеска провода 0,4 кВ по существ. дерев. опорам 1 цепь АС 50 мм2</v>
          </cell>
        </row>
        <row r="33">
          <cell r="B33" t="str">
            <v>Подвеска провода 0,4 кВ по существ. ж/б опорам 1 цепь АС до 70 мм2</v>
          </cell>
        </row>
        <row r="34">
          <cell r="B34" t="str">
            <v>Подвеска провода 0,4 кВ по существ. дерев. опорам 1 цепь АС до 70 мм2</v>
          </cell>
        </row>
        <row r="35">
          <cell r="B35" t="str">
            <v>ВЛ 0.4 кВ с установкой ж/б опор, совместной абонентской подвеской 2 цепей СИП 70 мм2 и подвеской освещения с ответвлениями и вводами сечением 16 мм2</v>
          </cell>
        </row>
        <row r="36">
          <cell r="B36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АС 50 мм2</v>
          </cell>
        </row>
        <row r="37">
          <cell r="B37" t="str">
            <v>ВЛ 0.4/10 кВ с установкой ж/б опор, с совместной подвеской 2 цепей проводов: 0,4 кВ СИП 50 мм2, 10 кВ АС 50 мм2</v>
          </cell>
        </row>
        <row r="38">
          <cell r="B38" t="str">
            <v>ВЛ 0.4/10 кВ с установкой ж/б опор, с совместной подвеской 2 цепей проводов: 0,4 кВ СИП 50 мм2, 10 кВ СИП 70 мм2</v>
          </cell>
        </row>
        <row r="39">
          <cell r="B39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СИП 70 мм2</v>
          </cell>
        </row>
        <row r="40">
          <cell r="B40" t="str">
            <v>ВЛ 6-10 кВ с установкой ж/б опор и подвеской проводов АС 35 мм2</v>
          </cell>
        </row>
        <row r="41">
          <cell r="B41" t="str">
            <v>ВЛ 6-10 кВ с установкой дерев. опор и подвеской проводов АС 35 мм2</v>
          </cell>
        </row>
        <row r="42">
          <cell r="B42" t="str">
            <v>ВЛ 6-10 кВ с установкой ж/б опор и подвеской проводов АС 50 мм2</v>
          </cell>
        </row>
        <row r="43">
          <cell r="B43" t="str">
            <v>ВЛ 6-10 кВ с установкой ж/б опор и подвеской проводов АС 70 мм2</v>
          </cell>
        </row>
        <row r="44">
          <cell r="B44" t="str">
            <v>ВЛ 6-10 кВ с установкой ж/б опор и подвеской 2 цепей проводов АС 70 мм2</v>
          </cell>
        </row>
        <row r="45">
          <cell r="B45" t="str">
            <v>ВЛ 6-10 кВ с установкой ж/б опор и подвеской проводов АС 95 мм2</v>
          </cell>
        </row>
        <row r="46">
          <cell r="B46" t="str">
            <v>ВЛ 6-10 кВ с установкой ж/б опор и подвеской проводов СИП 50 мм2</v>
          </cell>
        </row>
        <row r="47">
          <cell r="B47" t="str">
            <v>ВЛ 6-10 кВ с установкой ж/б опор и подвеской проводов СИП 70 мм2</v>
          </cell>
        </row>
        <row r="48">
          <cell r="B48" t="str">
            <v>ВЛ 6-10 кВ с установкой многогр. опор и подвеской проводов СИП 70 мм2</v>
          </cell>
        </row>
        <row r="49">
          <cell r="B49" t="str">
            <v>ВЛ 6-10 кВ с установкой ж/б опор и подвеской 2 цепей проводов СИП 70 мм2</v>
          </cell>
        </row>
        <row r="50">
          <cell r="B50" t="str">
            <v>ВЛ 35 кВ с установкой стальных опор и подвеской проводов АС 95 мм2</v>
          </cell>
        </row>
        <row r="51">
          <cell r="B51" t="str">
            <v>ВЛ 35 кВ с установкой ж/б опор (анк.-угл. стальных) и подвеской проводов АС 95 мм2</v>
          </cell>
        </row>
        <row r="52">
          <cell r="B52" t="str">
            <v>ВЛ 35 кВ с установкой стальных опор и подвеской 2 цепей проводов АС 95 мм2</v>
          </cell>
        </row>
        <row r="53">
          <cell r="B53" t="str">
            <v>ВЛ 35 кВ с установкой ж/б опор (анк.-угл. стальных) и подвеской 2 цепей проводов АС 95 мм2</v>
          </cell>
        </row>
        <row r="54">
          <cell r="B54" t="str">
            <v>ВЛ 35 кВ с установкой стальных опор и подвеской проводов АС до 150 мм2</v>
          </cell>
        </row>
        <row r="55">
          <cell r="B55" t="str">
            <v>ВЛ 35 кВ с установкой ж/б опор (анк.-угл. стальных) и подвеской проводов АС до 150 мм2</v>
          </cell>
        </row>
        <row r="56">
          <cell r="B56" t="str">
            <v>ВЛ 35 кВ с установкой многогр. опор и подвеской 2 цепей проводов АС до 150 мм2</v>
          </cell>
        </row>
        <row r="57">
          <cell r="B57" t="str">
            <v>ВЛ 35 кВ с установкой стальных опор и подвеской 2 цепей проводов АС до 150 мм2</v>
          </cell>
        </row>
        <row r="58">
          <cell r="B58" t="str">
            <v>ВЛ 35 кВ с установкой ж/б опор (анк.-угл. стальных) и подвеской 2 цепей проводов АС до 150 мм2</v>
          </cell>
        </row>
        <row r="59">
          <cell r="B59" t="str">
            <v>ВЛ 110 кВ с установкой стальных опор и подвеской проводов АС до 150 мм2</v>
          </cell>
        </row>
        <row r="60">
          <cell r="B60" t="str">
            <v>ВЛ 110 кВ с установкой ж/б опор (анк.-угл. стальных) и подвеской проводов АС до 150 мм2</v>
          </cell>
        </row>
        <row r="61">
          <cell r="B61" t="str">
            <v>ВЛ 110 кВ с установкой стальных опор и подвеской 2 цепей проводов АС до 150 мм2</v>
          </cell>
        </row>
        <row r="62">
          <cell r="B62" t="str">
            <v>ВЛ 110 кВ с установкой ж/б опор (анк.-угл. стальных) и подвеской 2 цепей проводов АС до 150 мм2</v>
          </cell>
        </row>
        <row r="63">
          <cell r="B63" t="str">
            <v>ВЛ 110 кВ с установкой стальных опор (анк.-угл. типовых) и подвеской 2 цепей проводов АС до 150 мм2</v>
          </cell>
        </row>
        <row r="64">
          <cell r="B64" t="str">
            <v>ВЛ 110 кВ с установкой стальных опор и подвеской проводов АС 185-240 мм2</v>
          </cell>
        </row>
        <row r="65">
          <cell r="B65" t="str">
            <v>ВЛ 110 кВ с установкой ж/б опор (анк.-угл. стальных) и подвеской проводов АС 185-240 мм2</v>
          </cell>
        </row>
        <row r="66">
          <cell r="B66" t="str">
            <v>ВЛ 110 кВ с установкой стальных опор (анк.-угл. типовых) и подвеской проводов АС 185-240 мм2</v>
          </cell>
        </row>
        <row r="67">
          <cell r="B67" t="str">
            <v>ВЛ 110 кВ с установкой многогр. опор и подвеской проводов АС 185-240 мм2</v>
          </cell>
        </row>
        <row r="68">
          <cell r="B68" t="str">
            <v>ВЛ 110 кВ с установкой стальных опор и подвеской 2 цепей проводов АС 185-240 мм2</v>
          </cell>
        </row>
        <row r="69">
          <cell r="B69" t="str">
            <v>ВЛ 110 кВ с установкой ж/б опор (анк.-угл. стальных) и подвеской 2 цепей проводов АС 185-240 мм2</v>
          </cell>
        </row>
        <row r="70">
          <cell r="B70" t="str">
            <v>ВЛ 110 кВ с установкой многогр. опор и подвеской 2 цепей проводов АС 185-240 мм2</v>
          </cell>
        </row>
        <row r="71">
          <cell r="B71" t="str">
            <v>ВЛ 110 кВ с установкой стальных опор и подвеской 2 цепей проводов ACCR Hawk 477-T16</v>
          </cell>
        </row>
        <row r="72">
          <cell r="B72" t="str">
            <v>ВЛ 220 кВ с установкой стальных опор и подвеской проводов АС 300 мм2</v>
          </cell>
        </row>
        <row r="73">
          <cell r="B73" t="str">
            <v>ВЛ 220 кВ с установкой стальных опор и подвеской 2 цепей проводов АС 300 мм2</v>
          </cell>
        </row>
        <row r="74">
          <cell r="B74" t="str">
            <v>ВЛ 220 кВ с установкой стальных опор и подвеской проводов АС 400 мм2</v>
          </cell>
        </row>
        <row r="75">
          <cell r="B75" t="str">
            <v>ВЛ 220 кВ с установкой стальных опор и подвеской 2 цепей проводов АС 400 мм2</v>
          </cell>
        </row>
        <row r="76">
          <cell r="B76" t="str">
            <v>ВЛ 220 кВ с установкой стальных опор и подвеской 2 цепей проводов АС 500 мм2</v>
          </cell>
        </row>
        <row r="77">
          <cell r="B77" t="str">
            <v>ВЛ 220 кВ с установкой ж/б двухстоечных опор и подвеской проводов АС 300 мм2</v>
          </cell>
        </row>
        <row r="78">
          <cell r="B78" t="str">
            <v>ВЛ 220 кВ с установкой ж/б двухстоечных опор и подвеской 2 цепей проводов АС 300 мм2</v>
          </cell>
        </row>
        <row r="79">
          <cell r="B79" t="str">
            <v>ВЛ 220 кВ с установкой ж/б двухстоечных опор и подвеской проводов АС 400 мм2</v>
          </cell>
        </row>
        <row r="80">
          <cell r="B80" t="str">
            <v>ВЛ 220 кВ с установкой стальных двухстоечных опор и подвеской 2 цепей проводов АС 400 мм2</v>
          </cell>
        </row>
        <row r="81">
          <cell r="B81" t="str">
            <v>ВЛ 220 кВ с установкой ж/б двухстоечных опор и подвеской 2 цепей проводов АС 400 мм2</v>
          </cell>
        </row>
        <row r="88">
          <cell r="B88" t="str">
            <v>Постоянный отвод земель ВЛ 0,4 кВ на деревянных опорах (40 шт./км)</v>
          </cell>
        </row>
        <row r="89">
          <cell r="B89" t="str">
            <v>Постоянный отвод земель ВЛ 0,4 кВ на ж/б опорах (40 шт./км)</v>
          </cell>
        </row>
        <row r="90">
          <cell r="B90" t="str">
            <v>Постоянный отвод земель ВЛ 6-10 кВ на деревянных опорах (20 шт./км)</v>
          </cell>
        </row>
        <row r="91">
          <cell r="B91" t="str">
            <v>Постоянный отвод земель ВЛ 6-10 кВ на ж/б опорах (20 шт./км)</v>
          </cell>
        </row>
        <row r="92">
          <cell r="B92" t="str">
            <v>Постоянный отвод земель ВЛ 35 кВ на деревянных опорах (8 шт./км)</v>
          </cell>
        </row>
        <row r="93">
          <cell r="B93" t="str">
            <v>Постоянный отвод земель ВЛ 35 кВ на стальных опорах (8 шт./км)</v>
          </cell>
        </row>
        <row r="94">
          <cell r="B94" t="str">
            <v>Постоянный отвод земель ВЛ 35 кВ на ж/б опорах (8 шт./км)</v>
          </cell>
        </row>
        <row r="95">
          <cell r="B95" t="str">
            <v>Постоянный отвод земель ВЛ 110 кВ на деревянных опорах (5 шт./км)</v>
          </cell>
        </row>
        <row r="96">
          <cell r="B96" t="str">
            <v>Постоянный отвод земель ВЛ 110 кВ на стальных опорах (5 шт./км)</v>
          </cell>
        </row>
        <row r="97">
          <cell r="B97" t="str">
            <v>Постоянный отвод земель ВЛ 110 кВ на ж/б опорах (5 шт./км)</v>
          </cell>
        </row>
        <row r="98">
          <cell r="B98" t="str">
            <v>Постоянный отвод земель ВЛ 220 кВ на деревянных опорах (3 шт./км)</v>
          </cell>
        </row>
        <row r="99">
          <cell r="B99" t="str">
            <v>Постоянный отвод земель ВЛ 220 кВ на стальных опорах (3 шт./км)</v>
          </cell>
        </row>
        <row r="100">
          <cell r="B100" t="str">
            <v>Постоянный отвод земель ВЛ 220 кВ на железобетонных опорах (3 шт./км)</v>
          </cell>
        </row>
        <row r="101">
          <cell r="B101" t="str">
            <v>Постоянный отвод земель ВЛ 220-330 кВ на стальных опорах</v>
          </cell>
        </row>
        <row r="102">
          <cell r="B102" t="str">
            <v>Постоянный отвод земель ВЛ 220-330 кВ на ж/б опорах</v>
          </cell>
        </row>
        <row r="103">
          <cell r="B103" t="str">
            <v>Постоянный отвод земель ВЛ 220-500 кВ на многогранных опорах</v>
          </cell>
        </row>
        <row r="104">
          <cell r="B104" t="str">
            <v>Постоянный отвод земель ВЛ 500-750 кВ на стальных опорах</v>
          </cell>
        </row>
        <row r="105">
          <cell r="B105" t="str">
            <v>Постоянный отвод земель ВЛ 500-750 кВ на стальных опорах с оттяжками</v>
          </cell>
        </row>
        <row r="106">
          <cell r="B106" t="str">
            <v>Постоянный отвод земель ВЛ 500-750 кВ на ж/б опорах</v>
          </cell>
        </row>
        <row r="109">
          <cell r="B109" t="str">
            <v>Затраты на вырубку просеки ВЛ 6-10 кВ</v>
          </cell>
        </row>
        <row r="110">
          <cell r="B110" t="str">
            <v>Затраты на вырубку просеки ВЛ 35 кВ</v>
          </cell>
        </row>
        <row r="111">
          <cell r="B111" t="str">
            <v>Затраты на вырубку просеки ВЛ 110 кВ</v>
          </cell>
        </row>
        <row r="112">
          <cell r="B112" t="str">
            <v>Затраты на вырубку просеки ВЛ 220 кВ</v>
          </cell>
        </row>
        <row r="113">
          <cell r="B113" t="str">
            <v>Затраты на устройство лежневых дорог ВЛ 0,4 кВ</v>
          </cell>
        </row>
        <row r="114">
          <cell r="B114" t="str">
            <v>Затраты на устройство лежневых дорог ВЛ 10 кВ</v>
          </cell>
        </row>
        <row r="115">
          <cell r="B115" t="str">
            <v>Затраты на устройство лежневых дорог ВЛ 35 кВ</v>
          </cell>
        </row>
        <row r="116">
          <cell r="B116" t="str">
            <v>Затраты на устройство лежневых дорог ВЛ 35 кВ</v>
          </cell>
        </row>
        <row r="117">
          <cell r="B117" t="str">
            <v>Затраты на устройство лежневых дорог ВЛ 120 кВ</v>
          </cell>
        </row>
        <row r="118">
          <cell r="B118" t="str">
            <v>0,4 кВ_Затраты на устройство лежневых дорог на топких болотах</v>
          </cell>
        </row>
        <row r="119">
          <cell r="B119" t="str">
            <v>10 кВ_Затраты на устройство лежневых дорог на топких болотах</v>
          </cell>
        </row>
        <row r="120">
          <cell r="B120" t="str">
            <v>35 кВ_Затраты на устройство лежневых дорог на топких болотах</v>
          </cell>
        </row>
        <row r="121">
          <cell r="B121" t="str">
            <v>110 кВ_Затраты на устройство лежневых дорог на топких болотах</v>
          </cell>
        </row>
        <row r="122">
          <cell r="B122" t="str">
            <v>220 кВ_Затраты на устройство лежневых дорог на топких болотах</v>
          </cell>
        </row>
        <row r="125">
          <cell r="B125" t="str">
            <v>Подвеска кабеля ОКСН на существующих опорах ВЛ 35 кВ</v>
          </cell>
        </row>
        <row r="126">
          <cell r="B126" t="str">
            <v>Подвеска кабеля ОКМС на существующих опорах ВЛ 110 кВ</v>
          </cell>
        </row>
        <row r="127">
          <cell r="B127" t="str">
            <v>Подвеска 2 кабелей ОКМС на существующих опорах ВЛ 110 кВ</v>
          </cell>
        </row>
        <row r="128">
          <cell r="B128" t="str">
            <v>Подвеска кабеля ОКГТ на существующих опорах ВЛ 220 кВ</v>
          </cell>
        </row>
        <row r="129">
          <cell r="B129" t="str">
            <v>Подвеска кабеля ASLH-D(S)bb 1*24SMF на существующих опорах ВЛ 220 кВ</v>
          </cell>
        </row>
        <row r="132">
          <cell r="B132" t="str">
            <v>КТП шкафного типа 1х40 кВА 6-10/0,4 кВ</v>
          </cell>
        </row>
        <row r="133">
          <cell r="B133" t="str">
            <v>КТП шкафного типа 1х63 кВА 6-10/0,4 кВ</v>
          </cell>
        </row>
        <row r="134">
          <cell r="B134" t="str">
            <v>КТП шкафного типа 1х100 кВА 6-10/0,4 кВ</v>
          </cell>
        </row>
        <row r="135">
          <cell r="B135" t="str">
            <v>КТП шкафного типа 1х160 кВА 6-10/0,4 кВ</v>
          </cell>
        </row>
        <row r="136">
          <cell r="B136" t="str">
            <v>КТП киоскового типа 1х250 кВА 6-10/0,4 кВ</v>
          </cell>
        </row>
        <row r="137">
          <cell r="B137" t="str">
            <v>КТП киоскового типа 1х400 кВА 6-10/0,4 кВ</v>
          </cell>
        </row>
        <row r="138">
          <cell r="B138" t="str">
            <v>КТП киоскового типа 1х630 кВА 6-10/0,4 кВ</v>
          </cell>
        </row>
        <row r="139">
          <cell r="B139" t="str">
            <v>КТП киоскового типа 1х1000 кВА 6-10/0,4 кВ</v>
          </cell>
        </row>
        <row r="140">
          <cell r="B140" t="str">
            <v>КТП киоскового типа 2х250 кВА 6-10/0,4 кВ</v>
          </cell>
        </row>
        <row r="141">
          <cell r="B141" t="str">
            <v>КТП киоскового типа 2х400 кВА 6-10/0,4 кВ</v>
          </cell>
        </row>
        <row r="142">
          <cell r="B142" t="str">
            <v>КТП киоскового типа 2х630 кВА 6-10/0,4 кВ</v>
          </cell>
        </row>
        <row r="143">
          <cell r="B143" t="str">
            <v>БКТП блочного типа 2х630 кВА 6-10/0,4 кВ</v>
          </cell>
        </row>
        <row r="144">
          <cell r="B144" t="str">
            <v>БКТП блочного типа 2х1000 кВА 6-10/0,4 кВ, панели "сэндвич"</v>
          </cell>
        </row>
        <row r="145">
          <cell r="B145" t="str">
            <v>БКТП блочного типа 2х1250 кВА 6-10/0,4 кВ, ячейки RM6</v>
          </cell>
        </row>
        <row r="146">
          <cell r="B146" t="str">
            <v>Реклоузер PBA/TEL-10-12,5/630</v>
          </cell>
        </row>
        <row r="149">
          <cell r="B149" t="str">
            <v>Демонтаж ж/б опор ВЛ 0,4 кВ</v>
          </cell>
        </row>
        <row r="150">
          <cell r="B150" t="str">
            <v>Демонтаж ж/б опор ВЛ 6-10 кВ</v>
          </cell>
        </row>
        <row r="151">
          <cell r="B151" t="str">
            <v>Демонтаж деревянных опор ВЛ 0,4 кВ</v>
          </cell>
        </row>
        <row r="152">
          <cell r="B152" t="str">
            <v>Демонтаж деревянных опор ВЛ 6-10 кВ</v>
          </cell>
        </row>
        <row r="153">
          <cell r="B153" t="str">
            <v>Демонтаж трех проводов ВЛ 0,4-10 кВ сечением до 95 мм2</v>
          </cell>
        </row>
        <row r="154">
          <cell r="B154" t="str">
            <v>Демонтаж ж/б опор ВЛ 35 кВ (анкерно-угловые стальные)</v>
          </cell>
        </row>
        <row r="155">
          <cell r="B155" t="str">
            <v>Демонтаж ж/б опор ВЛ 110 кВ (анкерно-угловые стальные)</v>
          </cell>
        </row>
        <row r="156">
          <cell r="B156" t="str">
            <v>Демонтаж ж/б опор ВЛ 220 кВ (анкерно-угловые стальные)</v>
          </cell>
        </row>
        <row r="157">
          <cell r="B157" t="str">
            <v>Демонтаж стальных опор ВЛ 35 кВ</v>
          </cell>
        </row>
        <row r="158">
          <cell r="B158" t="str">
            <v>Демонтаж стальных опор ВЛ 110 кВ</v>
          </cell>
        </row>
        <row r="159">
          <cell r="B159" t="str">
            <v>Демонтаж стальных опор ВЛ 220 кВ</v>
          </cell>
        </row>
        <row r="160">
          <cell r="B160" t="str">
            <v>Демонтаж трех проводов ВЛ-35 кВ сечением до 120 мм2 при пролете до 1 км</v>
          </cell>
        </row>
        <row r="161">
          <cell r="B161" t="str">
            <v>Демонтаж трех проводов ВЛ-35 кВ сечением до 120 мм2 при пролете свыше 1 км</v>
          </cell>
        </row>
        <row r="162">
          <cell r="B162" t="str">
            <v>Демонтаж трех проводов ВЛ-110 кВ сечением до 240 мм2 при пролете до 1 км</v>
          </cell>
        </row>
        <row r="163">
          <cell r="B163" t="str">
            <v>Демонтаж трех проводов ВЛ-110 кВ сечением до 240 мм2 при пролете свыше 1 км</v>
          </cell>
        </row>
        <row r="164">
          <cell r="B164" t="str">
            <v>Демонтаж трех проводов ВЛ-220 кВ сечением свыше 240 мм2 при пролете до 1 км</v>
          </cell>
        </row>
        <row r="165">
          <cell r="B165" t="str">
            <v>Демонтаж трех проводов ВЛ-220 кВ сечением свыше 240 мм2 при пролете свыше 1 км</v>
          </cell>
        </row>
        <row r="166">
          <cell r="B166" t="str">
            <v>Демонтаж шести проводов ВЛ-220 кВ сечением свыше 240 мм2 при пролете до 1 км</v>
          </cell>
        </row>
        <row r="167">
          <cell r="B167" t="str">
            <v>Демонтаж шести проводов ВЛ-220 кВ сечением свыше 240 мм2 при пролете свыше 1 км</v>
          </cell>
        </row>
        <row r="168">
          <cell r="B168" t="str">
            <v>Демонтаж одного грозащитного троса</v>
          </cell>
        </row>
        <row r="169">
          <cell r="B169" t="str">
            <v>Демонтаж двух грозащитных тросов</v>
          </cell>
        </row>
        <row r="172">
          <cell r="B172" t="str">
            <v>Ж/б опора одностоечная</v>
          </cell>
        </row>
        <row r="173">
          <cell r="B173" t="str">
            <v>Ж/б опора одностоечная с ж.б подкосом</v>
          </cell>
        </row>
        <row r="174">
          <cell r="B174" t="str">
            <v>Дерев. опора одностоечная</v>
          </cell>
        </row>
        <row r="175">
          <cell r="B175" t="str">
            <v>Дерев. опора одностоечная с ж/б подкосом</v>
          </cell>
        </row>
        <row r="176">
          <cell r="B176" t="str">
            <v>Ж/б опора одностоечная</v>
          </cell>
        </row>
        <row r="177">
          <cell r="B177" t="str">
            <v>Ж/б опора одностоечная с ж.б подкосом</v>
          </cell>
        </row>
        <row r="178">
          <cell r="B178" t="str">
            <v>Дерев. опора одностоечная</v>
          </cell>
        </row>
        <row r="179">
          <cell r="B179" t="str">
            <v>Дерев. опора одностоечная с ж/б подкосом</v>
          </cell>
        </row>
        <row r="182">
          <cell r="B182" t="str">
            <v>35 кВ промежут. свободност. одностоечные одноцепные</v>
          </cell>
        </row>
        <row r="183">
          <cell r="B183" t="str">
            <v>35 кВ промежут. свободност. одностоечные двухцепные</v>
          </cell>
        </row>
        <row r="184">
          <cell r="B184" t="str">
            <v>35 кВ анкерно-угловые, одноцепные на оттяжках, одностоечные</v>
          </cell>
        </row>
        <row r="185">
          <cell r="B185" t="str">
            <v>110 кВ промежут. свободност. одностоечные одноцепные</v>
          </cell>
        </row>
        <row r="186">
          <cell r="B186" t="str">
            <v>110 кВ промежут. свободност. одностоечные двухцепные</v>
          </cell>
        </row>
        <row r="187">
          <cell r="B187" t="str">
            <v>110 кВ анкерно-угловые, одноцепные на оттяжках, одностоечные</v>
          </cell>
        </row>
        <row r="188">
          <cell r="B188" t="str">
            <v>220 кВ промежут. свободност. одностоечные одноцепные</v>
          </cell>
        </row>
        <row r="189">
          <cell r="B189" t="str">
            <v>220 кВ промежут. свободност. одностоечные двухцепные</v>
          </cell>
        </row>
        <row r="190">
          <cell r="B190" t="str">
            <v>220 кВ анкерно-угловые, одноцепные на оттяжках, одностоечные</v>
          </cell>
        </row>
        <row r="193">
          <cell r="B193" t="str">
            <v>35 кВ промежут. свободност. одностоечные</v>
          </cell>
        </row>
        <row r="194">
          <cell r="B194" t="str">
            <v xml:space="preserve">35 кВ промежут. на оттяжках одностоечные </v>
          </cell>
        </row>
        <row r="195">
          <cell r="B195" t="str">
            <v>35 кВ анкерно-угловые, свободностоящие, одностоечные</v>
          </cell>
        </row>
        <row r="196">
          <cell r="B196" t="str">
            <v>110 кВ промежут. свободност. одностоечные</v>
          </cell>
        </row>
        <row r="197">
          <cell r="B197" t="str">
            <v xml:space="preserve">110 кВ промежут. на оттяжках одностоечные </v>
          </cell>
        </row>
        <row r="198">
          <cell r="B198" t="str">
            <v>110 кВ анкерно-угловые, свободностоящие, одностоечные</v>
          </cell>
        </row>
        <row r="199">
          <cell r="B199" t="str">
            <v>220 кВ промежут. свободност. одностоечные</v>
          </cell>
        </row>
        <row r="200">
          <cell r="B200" t="str">
            <v xml:space="preserve">220 кВ промежут. на оттяжках одностоечные </v>
          </cell>
        </row>
        <row r="201">
          <cell r="B201" t="str">
            <v>220 кВ анкерно-угловые, свободностоящие, одностоечные</v>
          </cell>
        </row>
        <row r="205">
          <cell r="B205" t="str">
            <v>КЛ 0,4 кВ без покрытия один кабель 16 мм2</v>
          </cell>
        </row>
        <row r="206">
          <cell r="B206" t="str">
            <v>КЛ 0,4 кВ без покрытия один кабель 25 мм2</v>
          </cell>
        </row>
        <row r="207">
          <cell r="B207" t="str">
            <v>КЛ 0,4 кВ без покрытия один кабель 35 мм2</v>
          </cell>
        </row>
        <row r="208">
          <cell r="B208" t="str">
            <v>КЛ 0,4 кВ без покрытия один кабель 50 мм2</v>
          </cell>
        </row>
        <row r="209">
          <cell r="B209" t="str">
            <v>КЛ 0,4 кВ без покрытия один кабель 70 мм2</v>
          </cell>
        </row>
        <row r="210">
          <cell r="B210" t="str">
            <v>КЛ 0,4 кВ без покрытия один кабель 95мм2</v>
          </cell>
        </row>
        <row r="211">
          <cell r="B211" t="str">
            <v>КЛ 0,4 кВ без покрытия один кабель 120 мм2</v>
          </cell>
        </row>
        <row r="212">
          <cell r="B212" t="str">
            <v>КЛ 0,4 кВ без покрытия один кабель 150 мм2</v>
          </cell>
        </row>
        <row r="213">
          <cell r="B213" t="str">
            <v>КЛ 0,4 кВ с покрытием кирпичом один кабель 16 мм2</v>
          </cell>
        </row>
        <row r="214">
          <cell r="B214" t="str">
            <v>КЛ 0,4 кВ с покрытием кирпичом один кабель 25 мм2</v>
          </cell>
        </row>
        <row r="215">
          <cell r="B215" t="str">
            <v>КЛ 0,4 кВ с покрытием кирпичом один кабель 35 мм2</v>
          </cell>
        </row>
        <row r="216">
          <cell r="B216" t="str">
            <v>КЛ 0,4 кВ с покрытием кирпичом один кабель 50 мм2</v>
          </cell>
        </row>
        <row r="217">
          <cell r="B217" t="str">
            <v>КЛ 0,4 кВ с покрытием кирпичом один кабель70 мм2</v>
          </cell>
        </row>
        <row r="218">
          <cell r="B218" t="str">
            <v>КЛ 0,4 кВ с покрытием кирпичом один кабель 95 мм2</v>
          </cell>
        </row>
        <row r="219">
          <cell r="B219" t="str">
            <v>КЛ 0,4 кВ с покрытием кирпичом один кабель 120 мм2</v>
          </cell>
        </row>
        <row r="220">
          <cell r="B220" t="str">
            <v>КЛ 0,4 кВ с покрытием кирпичом один кабель 150 мм2</v>
          </cell>
        </row>
        <row r="221">
          <cell r="B221" t="str">
            <v>КЛ 0,4 кВ в асбестоцементной трубе один кабель 16 мм2</v>
          </cell>
        </row>
        <row r="222">
          <cell r="B222" t="str">
            <v>КЛ 0,4 кВ в асбестоцементной трубе один кабель 25 мм2</v>
          </cell>
        </row>
        <row r="223">
          <cell r="B223" t="str">
            <v>КЛ 0,4 кВ в асбестоцементной трубе один кабель 35 мм2</v>
          </cell>
        </row>
        <row r="224">
          <cell r="B224" t="str">
            <v>КЛ 0,4 кВ в асбестоцементной трубе один кабель 50 мм2</v>
          </cell>
        </row>
        <row r="225">
          <cell r="B225" t="str">
            <v>КЛ 0,4 кВ в асбестоцементной трубе один кабель 70 мм2</v>
          </cell>
        </row>
        <row r="226">
          <cell r="B226" t="str">
            <v>КЛ 0,4 кВ в асбестоцементной трубе один кабель 95 мм2</v>
          </cell>
        </row>
        <row r="227">
          <cell r="B227" t="str">
            <v>КЛ 0,4 кВ в асбестоцементной трубе один кабель 120 мм2</v>
          </cell>
        </row>
        <row r="228">
          <cell r="B228" t="str">
            <v>КЛ 0,4 кВ в асбестоцементной трубе один кабель 150 мм2</v>
          </cell>
        </row>
        <row r="229">
          <cell r="B229" t="str">
            <v>КЛ 0,4 кВ без покрытия следующий кабель 16 мм2</v>
          </cell>
        </row>
        <row r="230">
          <cell r="B230" t="str">
            <v>КЛ 0,4 кВ без покрытия следующий кабель 25 мм2</v>
          </cell>
        </row>
        <row r="231">
          <cell r="B231" t="str">
            <v>КЛ 0,4 кВ без покрытия следующий кабель 35 мм2</v>
          </cell>
        </row>
        <row r="232">
          <cell r="B232" t="str">
            <v>КЛ 0,4 кВ без покрытия следующий кабель 50 мм2</v>
          </cell>
        </row>
        <row r="233">
          <cell r="B233" t="str">
            <v>КЛ 0,4 кВ без покрытия следующий кабель 70 мм2</v>
          </cell>
        </row>
        <row r="234">
          <cell r="B234" t="str">
            <v>КЛ 0,4 кВ без покрытия следующий кабель 95мм2</v>
          </cell>
        </row>
        <row r="235">
          <cell r="B235" t="str">
            <v>КЛ 0,4 кВ без покрытия следующий кабель 120 мм2</v>
          </cell>
        </row>
        <row r="236">
          <cell r="B236" t="str">
            <v>КЛ 0,4 кВ без покрытия следующий кабель 150 мм2</v>
          </cell>
        </row>
        <row r="237">
          <cell r="B237" t="str">
            <v>КЛ 0,4 кВ с покрытием кирпичом следующий кабель 16 мм2</v>
          </cell>
        </row>
        <row r="238">
          <cell r="B238" t="str">
            <v>КЛ 0,4 кВ с покрытием кирпичом следующий кабель 25 мм2</v>
          </cell>
        </row>
        <row r="239">
          <cell r="B239" t="str">
            <v>КЛ 0,4 кВ с покрытием кирпичом следующий кабель 35 мм2</v>
          </cell>
        </row>
        <row r="240">
          <cell r="B240" t="str">
            <v>КЛ 0,4 кВ с покрытием кирпичом следующий кабель 50 мм2</v>
          </cell>
        </row>
        <row r="241">
          <cell r="B241" t="str">
            <v>КЛ 0,4 кВ с покрытием кирпичом следующий кабель70 мм2</v>
          </cell>
        </row>
        <row r="242">
          <cell r="B242" t="str">
            <v>КЛ 0,4 кВ с покрытием кирпичом следующий кабель 95 мм2</v>
          </cell>
        </row>
        <row r="243">
          <cell r="B243" t="str">
            <v>КЛ 0,4 кВ с покрытием кирпичом следующий кабель 120 мм2</v>
          </cell>
        </row>
        <row r="244">
          <cell r="B244" t="str">
            <v>КЛ 0,4 кВ с покрытием кирпичом следующий кабель 150 мм2</v>
          </cell>
        </row>
        <row r="245">
          <cell r="B245" t="str">
            <v>КЛ 0,4 кВ в асбестоцементной трубе следующий кабель 16 мм2</v>
          </cell>
        </row>
        <row r="246">
          <cell r="B246" t="str">
            <v>КЛ 0,4 кВ в асбестоцементной трубе следующий кабель 25 мм2</v>
          </cell>
        </row>
        <row r="247">
          <cell r="B247" t="str">
            <v>КЛ 0,4 кВ в асбестоцементной трубе следующий кабель 35 мм2</v>
          </cell>
        </row>
        <row r="248">
          <cell r="B248" t="str">
            <v>КЛ 0,4 кВ в асбестоцементной трубе следующий кабель 50 мм2</v>
          </cell>
        </row>
        <row r="249">
          <cell r="B249" t="str">
            <v>КЛ 0,4 кВ в асбестоцементной трубе следующий кабель 70 мм2</v>
          </cell>
        </row>
        <row r="250">
          <cell r="B250" t="str">
            <v>КЛ 0,4 кВ в асбестоцементной трубе следующий кабель 95 мм2</v>
          </cell>
        </row>
        <row r="251">
          <cell r="B251" t="str">
            <v>КЛ 0,4 кВ в асбестоцементной трубе следующий кабель 120 мм2</v>
          </cell>
        </row>
        <row r="252">
          <cell r="B252" t="str">
            <v>КЛ 0,4 кВ в асбестоцементной трубе следующий кабель 150 мм2</v>
          </cell>
        </row>
        <row r="253">
          <cell r="B253" t="str">
            <v>КЛ 6-10 кВ один кабель ААБлУ, ААШвУ в траншее 50 мм2</v>
          </cell>
        </row>
        <row r="254">
          <cell r="B254" t="str">
            <v>КЛ 6-10 кВ один кабель ААБлУ, ААШвУ в траншее 70-95 мм2</v>
          </cell>
        </row>
        <row r="255">
          <cell r="B255" t="str">
            <v>КЛ 6-10 кВ один кабель ААБлУ, ААШвУ в траншее 120 мм2</v>
          </cell>
        </row>
        <row r="256">
          <cell r="B256" t="str">
            <v>КЛ 6-10 кВ один кабель ААБлУ, ААШвУ в траншее 150 мм2</v>
          </cell>
        </row>
        <row r="257">
          <cell r="B257" t="str">
            <v>КЛ 6-10 кВ один кабель ААБлУ, ААШвУ в траншее 185 мм2</v>
          </cell>
        </row>
        <row r="258">
          <cell r="B258" t="str">
            <v>КЛ 6-10 кВ один кабель ААБлУ, ААШвУ в траншее 240 мм2</v>
          </cell>
        </row>
        <row r="259">
          <cell r="B259" t="str">
            <v>КЛ 6-10 кВ один кабель АСБ в траншее 50 мм2</v>
          </cell>
        </row>
        <row r="260">
          <cell r="B260" t="str">
            <v>КЛ 6-10 кВ один кабель АСБ в траншее 70-95 мм2</v>
          </cell>
        </row>
        <row r="261">
          <cell r="B261" t="str">
            <v>КЛ 6-10 кВ один кабель АСБ в траншее 120 мм2</v>
          </cell>
        </row>
        <row r="262">
          <cell r="B262" t="str">
            <v>КЛ 6-10 кВ один кабель АСБ в траншее 150 мм2</v>
          </cell>
        </row>
        <row r="263">
          <cell r="B263" t="str">
            <v>КЛ 6-10 кВ один кабель АСБ в траншее 185 мм2</v>
          </cell>
        </row>
        <row r="264">
          <cell r="B264" t="str">
            <v>КЛ 6-10 кВ один кабель АСБ в траншее 240 мм2</v>
          </cell>
        </row>
        <row r="265">
          <cell r="B265" t="str">
            <v>КЛ 10 кВ один кабель АПвПг 3 (1х70/35)</v>
          </cell>
        </row>
        <row r="266">
          <cell r="B266" t="str">
            <v>КЛ 10 кВ один кабель АПвПг 3 (1х95/35)</v>
          </cell>
        </row>
        <row r="267">
          <cell r="B267" t="str">
            <v>КЛ 10 кВ один кабель АПвПг 3 (1х120/35)</v>
          </cell>
        </row>
        <row r="268">
          <cell r="B268" t="str">
            <v>КЛ 10 кВ один кабель АПвПг 3 (1х150/35)</v>
          </cell>
        </row>
        <row r="269">
          <cell r="B269" t="str">
            <v>КЛ 10 кВ один кабель АПвПг 3 (1х185/35)</v>
          </cell>
        </row>
        <row r="270">
          <cell r="B270" t="str">
            <v>КЛ 10 кВ один кабель АПвПг 3 (1х240/35)</v>
          </cell>
        </row>
        <row r="271">
          <cell r="B271" t="str">
            <v>КЛ 10 кВ один кабель АПвПг 3 (1х400/35)</v>
          </cell>
        </row>
        <row r="272">
          <cell r="B272" t="str">
            <v>КЛ 10 кВ один кабель АПвПг 3 (1х500/35)</v>
          </cell>
        </row>
        <row r="273">
          <cell r="B273" t="str">
            <v>КЛ 6-10 кВ два кабеля ААБлУ, ААШвУ в траншее 50 мм2</v>
          </cell>
        </row>
        <row r="274">
          <cell r="B274" t="str">
            <v>КЛ 6-10 кВ два кабеля ААБлУ, ААШвУ в траншее 70-95 мм2</v>
          </cell>
        </row>
        <row r="275">
          <cell r="B275" t="str">
            <v>КЛ 6-10 кВ два кабеля ААБлУ, ААШвУ в траншее 120 мм2</v>
          </cell>
        </row>
        <row r="276">
          <cell r="B276" t="str">
            <v>КЛ 6-10 кВ два кабеля ААБлУ, ААШвУ в траншее 150 мм2</v>
          </cell>
        </row>
        <row r="277">
          <cell r="B277" t="str">
            <v>КЛ 6-10 кВ два кабеля ААБлУ, ААШвУ в траншее 185 мм2</v>
          </cell>
        </row>
        <row r="278">
          <cell r="B278" t="str">
            <v>КЛ 6-10 кВ два кабеля ААБлУ, ААШвУ в траншее 240 мм2</v>
          </cell>
        </row>
        <row r="279">
          <cell r="B279" t="str">
            <v>КЛ 6-10 кВ два кабеля АСБ в траншее 50 мм2</v>
          </cell>
        </row>
        <row r="280">
          <cell r="B280" t="str">
            <v>КЛ 6-10 кВ два кабеля АСБ в траншее 70-95 мм2</v>
          </cell>
        </row>
        <row r="281">
          <cell r="B281" t="str">
            <v>КЛ 6-10 кВ два кабеля АСБ в траншее 120 мм2</v>
          </cell>
        </row>
        <row r="282">
          <cell r="B282" t="str">
            <v>КЛ 6-10 кВ два кабеля АСБ в траншее 150 мм2</v>
          </cell>
        </row>
        <row r="283">
          <cell r="B283" t="str">
            <v>КЛ 6-10 кВ два кабеля АСБ в траншее 185 мм2</v>
          </cell>
        </row>
        <row r="284">
          <cell r="B284" t="str">
            <v>КЛ 6-10 кВ два кабеля АСБ в траншее 240 мм2</v>
          </cell>
        </row>
        <row r="285">
          <cell r="B285" t="str">
            <v>КЛ 10 кВ два кабеля АПвПг 3 (1х70/35)</v>
          </cell>
        </row>
        <row r="286">
          <cell r="B286" t="str">
            <v>КЛ 10 кВ два кабеля АПвПг 3 (1х95/35)</v>
          </cell>
        </row>
        <row r="287">
          <cell r="B287" t="str">
            <v>КЛ 10 кВ два кабеля АПвПг 3 (1х120/35)</v>
          </cell>
        </row>
        <row r="288">
          <cell r="B288" t="str">
            <v>КЛ 10 кВ два кабеля АПвПг 3 (1х150/35)</v>
          </cell>
        </row>
        <row r="289">
          <cell r="B289" t="str">
            <v>КЛ 10 кВ два кабеля АПвПг 3 (1х185/35)</v>
          </cell>
        </row>
        <row r="290">
          <cell r="B290" t="str">
            <v>КЛ 10 кВ два кабеля АПвПг 3 (1х240/35)</v>
          </cell>
        </row>
        <row r="291">
          <cell r="B291" t="str">
            <v>КЛ 10 кВ два кабеля АПвПг 3 (1х400/35)</v>
          </cell>
        </row>
        <row r="292">
          <cell r="B292" t="str">
            <v>КЛ 10 кВ два кабеля АПвПг 3 (1х500/35)</v>
          </cell>
        </row>
        <row r="293">
          <cell r="B293" t="str">
            <v>КЛ 6-10 кВ последующий кабель ААБлУ, ААШвУ в траншее 50 мм2</v>
          </cell>
        </row>
        <row r="294">
          <cell r="B294" t="str">
            <v>КЛ 6-10 кВ последующий кабель ААБлУ, ААШвУ в траншее 70-95 мм2</v>
          </cell>
        </row>
        <row r="295">
          <cell r="B295" t="str">
            <v>КЛ 6-10 кВ последующий кабель ААБлУ, ААШвУ в траншее 120 мм2</v>
          </cell>
        </row>
        <row r="296">
          <cell r="B296" t="str">
            <v>КЛ 6-10 кВ последующий кабель ААБлУ, ААШвУ в траншее 150 мм2</v>
          </cell>
        </row>
        <row r="297">
          <cell r="B297" t="str">
            <v>КЛ 6-10 кВ последующий кабель ААБлУ, ААШвУ в траншее 185 мм2</v>
          </cell>
        </row>
        <row r="298">
          <cell r="B298" t="str">
            <v>КЛ 6-10 кВ последующий кабель ААБлУ, ААШвУ в траншее 240 мм2</v>
          </cell>
        </row>
        <row r="299">
          <cell r="B299" t="str">
            <v>КЛ 6-10 кВ последующий кабель АСБ в траншее 50 мм2</v>
          </cell>
        </row>
        <row r="300">
          <cell r="B300" t="str">
            <v>КЛ 6-10 кВ последующий кабель АСБ в траншее 70-95 мм2</v>
          </cell>
        </row>
        <row r="301">
          <cell r="B301" t="str">
            <v>КЛ 6-10 кВ последующий кабель АСБ в траншее 120 мм2</v>
          </cell>
        </row>
        <row r="302">
          <cell r="B302" t="str">
            <v>КЛ 6-10 кВ последующий кабель АСБ в траншее 150 мм2</v>
          </cell>
        </row>
        <row r="303">
          <cell r="B303" t="str">
            <v>КЛ 6-10 кВ последующий кабель АСБ в траншее 185 мм2</v>
          </cell>
        </row>
        <row r="304">
          <cell r="B304" t="str">
            <v>КЛ 6-10 кВ последующий кабель АСБ в траншее 240 мм2</v>
          </cell>
        </row>
        <row r="305">
          <cell r="B305" t="str">
            <v>КЛ 10 кВ последующий кабель АПвПг 3 (1х70/35)</v>
          </cell>
        </row>
        <row r="306">
          <cell r="B306" t="str">
            <v>КЛ 10 кВ последующий кабель АПвПг 3 (1х95/35)</v>
          </cell>
        </row>
        <row r="307">
          <cell r="B307" t="str">
            <v>КЛ 10 кВ последующий кабель АПвПг 3 (1х120/35)</v>
          </cell>
        </row>
        <row r="308">
          <cell r="B308" t="str">
            <v>КЛ 10 кВ последующий кабель АПвПг 3 (1х150/35)</v>
          </cell>
        </row>
        <row r="309">
          <cell r="B309" t="str">
            <v>КЛ 10 кВ последующий кабель АПвПг 3 (1х185/35)</v>
          </cell>
        </row>
        <row r="310">
          <cell r="B310" t="str">
            <v>КЛ 10 кВ последующий кабель АПвПг 3 (1х240/35)</v>
          </cell>
        </row>
        <row r="311">
          <cell r="B311" t="str">
            <v>КЛ 10 кВ последующий кабель АПвПг 3 (1х400/35)</v>
          </cell>
        </row>
        <row r="312">
          <cell r="B312" t="str">
            <v>КЛ 10 кВ последующий кабель АПвПг 3 (1х500/35)</v>
          </cell>
        </row>
        <row r="313">
          <cell r="B313" t="str">
            <v>КЛ 110 кВ один кабель АПвП2г 300 мм2</v>
          </cell>
        </row>
        <row r="314">
          <cell r="B314" t="str">
            <v>КЛ 110 кВ один кабель A2XS(FL)2Y 300 мм2</v>
          </cell>
        </row>
        <row r="315">
          <cell r="B315" t="str">
            <v>КЛ 110 кВ один кабель МВДТ 550 мм2</v>
          </cell>
        </row>
        <row r="316">
          <cell r="B316" t="str">
            <v>КЛ 110 кВ один кабель АПвП2г 550 мм2</v>
          </cell>
        </row>
        <row r="317">
          <cell r="B317" t="str">
            <v>КЛ 110 кВ один кабель ПвП2г 1000 мм2</v>
          </cell>
        </row>
        <row r="318">
          <cell r="B318" t="str">
            <v>КЛ 110 кВ один кабель ПвП2г 1200 мм2</v>
          </cell>
        </row>
        <row r="319">
          <cell r="B319" t="str">
            <v>КЛ 220 кВ один кабель 2xS(FL)2Y-LWL 1600 мм2</v>
          </cell>
        </row>
        <row r="320">
          <cell r="B320" t="str">
            <v>КЛ 220 кВ один кабель МВДТ 550 мм2</v>
          </cell>
        </row>
        <row r="321">
          <cell r="B321" t="str">
            <v>КЛ 220 кВ один кабель ПвПу2г 2000 мм2</v>
          </cell>
        </row>
        <row r="322">
          <cell r="B322" t="str">
            <v>КЛ 110 кВ два кабеля АПвП2г 300 мм2</v>
          </cell>
        </row>
        <row r="323">
          <cell r="B323" t="str">
            <v>КЛ 110 кВ два кабеля A2XS(FL)2Y 300 мм2</v>
          </cell>
        </row>
        <row r="324">
          <cell r="B324" t="str">
            <v>КЛ 110 кВ два кабеля МВДТ 550 мм2</v>
          </cell>
        </row>
        <row r="325">
          <cell r="B325" t="str">
            <v>КЛ 110 кВ два кабеля АПвП2г 550 мм2</v>
          </cell>
        </row>
        <row r="326">
          <cell r="B326" t="str">
            <v>КЛ 110 кВ два кабеля ПвП2г 1000 мм2</v>
          </cell>
        </row>
        <row r="327">
          <cell r="B327" t="str">
            <v>КЛ 110 кВ два кабеля ПвП2г 1200 мм2</v>
          </cell>
        </row>
        <row r="328">
          <cell r="B328" t="str">
            <v>КЛ 110 кВ два кабеля FXLJ-4FO 1200 мм2</v>
          </cell>
        </row>
        <row r="329">
          <cell r="B329" t="str">
            <v>КЛ 220 кВ два кабеля МВДТ 550 мм2</v>
          </cell>
        </row>
        <row r="330">
          <cell r="B330" t="str">
            <v>КЛ 220 кВ два кабеля ПвПу2г 2000 мм2</v>
          </cell>
        </row>
        <row r="331">
          <cell r="B331" t="str">
            <v>КЛ 110 кВ последующий кабель АПвП2г 300 мм2</v>
          </cell>
        </row>
        <row r="332">
          <cell r="B332" t="str">
            <v>КЛ 110 кВ последующий кабель A2XS(FL)2Y 300 мм2</v>
          </cell>
        </row>
        <row r="333">
          <cell r="B333" t="str">
            <v>КЛ 110 кВ последующий кабель МВДТ 550 мм2</v>
          </cell>
        </row>
        <row r="334">
          <cell r="B334" t="str">
            <v>КЛ 110 кВ последующий кабель АПвП2г 550 мм2</v>
          </cell>
        </row>
        <row r="335">
          <cell r="B335" t="str">
            <v>КЛ 110 кВ последующий кабель ПвП2г 1000 мм2</v>
          </cell>
        </row>
        <row r="336">
          <cell r="B336" t="str">
            <v>КЛ 110 кВ последующий кабель ПвП2г 1200 мм2</v>
          </cell>
        </row>
        <row r="337">
          <cell r="B337" t="str">
            <v>КЛ 220 кВ последующий кабель 2xS(FL)2Y-LWL 1600 мм2</v>
          </cell>
        </row>
        <row r="338">
          <cell r="B338" t="str">
            <v>КЛ 220 кВ последующий кабель МВДТ 550 мм2</v>
          </cell>
        </row>
        <row r="339">
          <cell r="B339" t="str">
            <v>КЛ 220 кВ последующий кабель ПвПу2г 2000 мм2</v>
          </cell>
        </row>
        <row r="344">
          <cell r="B344" t="str">
            <v>Переход 0,4-1,0 кВ ГНБ (1 скважина)</v>
          </cell>
        </row>
        <row r="345">
          <cell r="B345" t="str">
            <v>Переход 0,4-1,0 кВ ГНБ (2 скважины)</v>
          </cell>
        </row>
        <row r="346">
          <cell r="B346" t="str">
            <v>Переход 3,0-10 кВ ГНБ (1 скважина)</v>
          </cell>
        </row>
        <row r="347">
          <cell r="B347" t="str">
            <v>Переход 3,0-10 кВ ГНБ (2 скважины)</v>
          </cell>
        </row>
        <row r="348">
          <cell r="B348" t="str">
            <v>Переход 110-220 кВ ГНБ (1 скважина)</v>
          </cell>
        </row>
        <row r="349">
          <cell r="B349" t="str">
            <v>Переход 110-220 кВ ГНБ (2 скважины)</v>
          </cell>
        </row>
        <row r="350">
          <cell r="B350" t="str">
            <v>Метод протаскивания трубы (1 скважина)</v>
          </cell>
        </row>
        <row r="351">
          <cell r="B351" t="str">
            <v>Метод протаскивания трубы (2 скважины)</v>
          </cell>
        </row>
        <row r="354">
          <cell r="B354" t="str">
            <v>Восстановление тротуарной плитки</v>
          </cell>
        </row>
        <row r="355">
          <cell r="B355" t="str">
            <v>Восстановление тротуара с бордюром</v>
          </cell>
        </row>
        <row r="356">
          <cell r="B356" t="str">
            <v>Восстановление тротуара без бордюра</v>
          </cell>
        </row>
        <row r="357">
          <cell r="B357" t="str">
            <v>Восстановление дорожного полотна</v>
          </cell>
        </row>
        <row r="358">
          <cell r="B358" t="str">
            <v>Восстановление зеленой зоны</v>
          </cell>
        </row>
        <row r="361">
          <cell r="B361" t="str">
            <v>Кабель ДКП-7-6z-4/12 совместно с КЛ</v>
          </cell>
        </row>
        <row r="362">
          <cell r="B362" t="str">
            <v>Кабель ОПС-024E12 совместно с КЛ</v>
          </cell>
        </row>
        <row r="363">
          <cell r="B363" t="str">
            <v>Кабель ОКБ-0,22-24</v>
          </cell>
        </row>
        <row r="367">
          <cell r="B367" t="str">
            <v>ПС 35/10 кВ, 2х4 МВА, схемы35-9/10-1; линии 2 ВН/16 линий НН</v>
          </cell>
        </row>
        <row r="368">
          <cell r="B368" t="str">
            <v>ПС 35/10 кВ, 2х4 МВА, схемы 35-5Н/10-1; линии 2 ВН/16 линий НН</v>
          </cell>
        </row>
        <row r="369">
          <cell r="B369" t="str">
            <v>ПС 35/10 кВ, 2х10 МВА, схемы 35-5АН/10-1; линии 2 ВН/16 линий НН</v>
          </cell>
        </row>
        <row r="370">
          <cell r="B370" t="str">
            <v>ПС 110/10-6 кВ, 2х40 МВА, схемы 110-5АН/10(6)-1; линии 2 ВН/16 линий НН</v>
          </cell>
        </row>
        <row r="371">
          <cell r="B371" t="str">
            <v>ПС 110/6 кВ, 2х40 МВА, схемы 110-5Н/10-1; линии 2 ВН/22 линии НН</v>
          </cell>
        </row>
        <row r="372">
          <cell r="B372" t="str">
            <v>ПС 110/10 кВ 2х10 МВА, схемы 110-4Н/10-1; линии 2 ВН/16 линий НН</v>
          </cell>
        </row>
        <row r="373">
          <cell r="B373" t="str">
            <v>ПС 110/10 кВ, 2х25 МВА, схемы 110-12/10-1; линии 2 ВН/22 НН</v>
          </cell>
        </row>
        <row r="374">
          <cell r="B374" t="str">
            <v>ПС 110/10 кВ, 2х25 МВА, схемы 110-13/10-1; линии 2 ВН/22 НН</v>
          </cell>
        </row>
        <row r="375">
          <cell r="B375" t="str">
            <v>ПС 110/10 кВ, 2х25 МВА, схемы 110-5Н/10-2; линии 2 ВН/20 НН</v>
          </cell>
        </row>
        <row r="376">
          <cell r="B376" t="str">
            <v>ПС 110/10 кВ, 2х40 МВА, схемы 110-5Н/10-1; линии 2 ВН/36 НН</v>
          </cell>
        </row>
        <row r="377">
          <cell r="B377" t="str">
            <v>ПС 110/35/10 кВ, 2х10 МВА, схемы 110-9/35-9/10-1; линии 2 ВН/4 СН/36 НН</v>
          </cell>
        </row>
        <row r="378">
          <cell r="B378" t="str">
            <v>ПС 110/35/10 кВ, 2х25 МВА, схемы 110-12/35-9/10-1; линии 4 ВН/4 СН/36 НН</v>
          </cell>
        </row>
        <row r="379">
          <cell r="B379" t="str">
            <v>ПС 110/35/10 кВ, 2х25 МВА, схемы 110-13/35-9/10-1; линии 4 ВН/4 СН/36 НН</v>
          </cell>
        </row>
        <row r="380">
          <cell r="B380" t="str">
            <v>ПС 110/35/10 кВ, 2х40 МВА, схемы 110-13/35-9/10-1; линии 4 ВН/4 СН/36 НН</v>
          </cell>
        </row>
        <row r="381">
          <cell r="B381" t="str">
            <v>ПС 220/10 кВ, 2х63 МВА, схемы 220-5Н/10-1; линии 2 ВН/36 НН</v>
          </cell>
        </row>
        <row r="382">
          <cell r="B382" t="str">
            <v>ПС 220/35/10 кВ, 2х25 МВА, схемы 220-5Н/35-9/10-1; линии 2 ВН/4 СН/24 НН</v>
          </cell>
        </row>
        <row r="383">
          <cell r="B383" t="str">
            <v>ПС 220/110/6 кВ, 2х125 МВА, схемы 220-7/110-9/6-1; линии 2 ВН/2 СН/36 НН</v>
          </cell>
        </row>
        <row r="384">
          <cell r="B384" t="str">
            <v>ПС 220/110 кВ, 2х125 МВА, схемы 220-7/110-9; линии 2 ВН/7 СН</v>
          </cell>
        </row>
        <row r="385">
          <cell r="B385" t="str">
            <v>ПС 220/110/10 кВ, 2х250 МВА, схемы 220-16/110-9/10-1; линии 6 ВН/4 СН/36 НН</v>
          </cell>
        </row>
        <row r="388">
          <cell r="B388" t="str">
            <v>ПС 35/10 кВ, 2х4 МВА, схемы35-9/10-1; линии 2 ВН/16 линий НН</v>
          </cell>
        </row>
        <row r="389">
          <cell r="B389" t="str">
            <v>ПС 35/10 кВ, 2х4 МВА, схемы 35-5Н/10-1; линии 2 ВН/16 линий НН</v>
          </cell>
        </row>
        <row r="390">
          <cell r="B390" t="str">
            <v>ПС 35/10 кВ, 2х10 МВА, схемы 35-5АН/10-1; линии 2 ВН/16 линий НН</v>
          </cell>
        </row>
        <row r="391">
          <cell r="B391" t="str">
            <v>ПС 110/10-6 кВ, 2х40 МВА, схемы 110-5АН/10(6)-1; линии 2 ВН/16 линий НН</v>
          </cell>
        </row>
        <row r="392">
          <cell r="B392" t="str">
            <v>ПС 110/6 кВ, 2х40 МВА, схемы 110-5Н/10-1; линии 2 ВН/22 линии НН</v>
          </cell>
        </row>
        <row r="393">
          <cell r="B393" t="str">
            <v>ПС 110/10 кВ 2х10 МВА, схемы 110-4Н/10-1; линии 2 ВН/16 линий НН</v>
          </cell>
        </row>
        <row r="394">
          <cell r="B394" t="str">
            <v>ПС 110/10 кВ, 2х25 МВА, схемы 110-12/10-1; линии 2 ВН/22 НН</v>
          </cell>
        </row>
        <row r="395">
          <cell r="B395" t="str">
            <v>ПС 110/10 кВ, 2х25 МВА, схемы 110-13/10-1; линии 2 ВН/22 НН</v>
          </cell>
        </row>
        <row r="396">
          <cell r="B396" t="str">
            <v>ПС 110/10 кВ, 2х25 МВА, схемы 110-5Н/10-2; линии 2 ВН/20 НН</v>
          </cell>
        </row>
        <row r="397">
          <cell r="B397" t="str">
            <v>ПС 110/10 кВ, 2х40 МВА, схемы 110-5Н/10-1; линии 2 ВН/36 НН</v>
          </cell>
        </row>
        <row r="398">
          <cell r="B398" t="str">
            <v>ПС 110/35/10 кВ, 2х10 МВА, схемы 110-9/35-9/10-1; линии 2 ВН/4 СН/36 НН</v>
          </cell>
        </row>
        <row r="399">
          <cell r="B399" t="str">
            <v>ПС 110/35/10 кВ, 2х25 МВА, схемы 110-12/35-9/10-1; линии 4 ВН/4 СН/36 НН</v>
          </cell>
        </row>
        <row r="400">
          <cell r="B400" t="str">
            <v>ПС 110/35/10 кВ, 2х25 МВА, схемы 110-13/35-9/10-1; линии 4 ВН/4 СН/36 НН</v>
          </cell>
        </row>
        <row r="401">
          <cell r="B401" t="str">
            <v>ПС 110/35/10 кВ, 2х40 МВА, схемы 110-13/35-9/10-1; линии 4 ВН/4 СН/36 НН</v>
          </cell>
        </row>
        <row r="402">
          <cell r="B402" t="str">
            <v>ПС 220/10 кВ, 2х63 МВА, схемы 220-5Н/10-1; линии 2 ВН/36 НН</v>
          </cell>
        </row>
        <row r="403">
          <cell r="B403" t="str">
            <v>ПС 220/35/10 кВ, 2х25 МВА, схемы 220-5Н/35-9/10-1; линии 2 ВН/4 СН/24 НН</v>
          </cell>
        </row>
        <row r="404">
          <cell r="B404" t="str">
            <v>ПС 220/110/6 кВ, 2х125 МВА, схемы 220-7/110-9/6-1; линии 2 ВН/2 СН/36 НН</v>
          </cell>
        </row>
        <row r="405">
          <cell r="B405" t="str">
            <v>ПС 220/110 кВ, 2х125 МВА, схемы 220-7/110-9; линии 2 ВН/7 СН</v>
          </cell>
        </row>
        <row r="406">
          <cell r="B406" t="str">
            <v>ПС 220/110/10 кВ, 2х250 МВА, схемы 220-16/110-9/10-1; линии 6 ВН/4 СН/36 НН</v>
          </cell>
        </row>
        <row r="409">
          <cell r="B409" t="str">
            <v>ПС 35/10 кВ, 2х6,3 МВА закр., схемы 35-4Н/10-1, линии 2 ВН/16 НН</v>
          </cell>
        </row>
        <row r="410">
          <cell r="B410" t="str">
            <v>ПС 35/10 кВ, 2х16 МВА закр., схемы 35-4Н/10-1; линии 2 ВН/16 НН</v>
          </cell>
        </row>
        <row r="411">
          <cell r="B411" t="str">
            <v>ПС 110/10 кВ, 2х10 МВА закр., схемы 110-5Н/10-1; 2 линии ВН/16 НН</v>
          </cell>
        </row>
        <row r="412">
          <cell r="B412" t="str">
            <v>ПС 110/10 кВ, 2х25 МВА закр., схемы 110-5Н/10-1; линии 2 ВН/32 НН</v>
          </cell>
        </row>
        <row r="413">
          <cell r="B413" t="str">
            <v>ПС 110/10 кВ, 2х40 МВА закр., схемы 110-5Н/10-1; линии 2 ВН/32 НН</v>
          </cell>
        </row>
        <row r="414">
          <cell r="B414" t="str">
            <v>ПС 110/10-6 кВ, 2х40 МВА закр., схемы 110-4Н/10(6)-1; линии 2 ВН/36 НН</v>
          </cell>
        </row>
        <row r="415">
          <cell r="B415" t="str">
            <v>ПС 110/10 кВ, 2х63 МВА закр., схемы 110-5Н/10-1; линии 2 ВН/36 НН</v>
          </cell>
        </row>
        <row r="416">
          <cell r="B416" t="str">
            <v>ПС 110/10 кВ 2х63 МВА, закр. элегаз схемы 110-13/10-3; линии 2 ВН/36 НН</v>
          </cell>
        </row>
        <row r="417">
          <cell r="B417" t="str">
            <v>ПС 220/110/10 2х200 МВА, закр. элегаз схемы 220-7/110-13/10-1; линии 2 ВН/6 СН/48 НН</v>
          </cell>
        </row>
        <row r="418">
          <cell r="B418" t="str">
            <v>ПС 220/110/10 2х200 МВА, закр. элегаз схемы 220-9Н/110-13/10-1; линии 4 ВН/8 СН/48 НН</v>
          </cell>
        </row>
        <row r="433">
          <cell r="B433" t="str">
            <v>ПС 35/10 кВ, схема 35-1 без выключателей</v>
          </cell>
        </row>
        <row r="434">
          <cell r="B434" t="str">
            <v>ПС 35/10 кВ, схемы 35-3АН, 35-4Н, 35-5Н, 35-5АН с выключателями</v>
          </cell>
        </row>
        <row r="435">
          <cell r="B435" t="str">
            <v>ПС 110/6-10 кВ, схема 110-4Н два блока с выкл. и перемычкой</v>
          </cell>
        </row>
        <row r="436">
          <cell r="B436" t="str">
            <v>ПС 110/6-10 кВ, схема 110-13 две рабочие системы шин</v>
          </cell>
        </row>
        <row r="437">
          <cell r="B437" t="str">
            <v>ПС 110/6-10 кВ, схемы 110-5Н, 110-5АН мостик</v>
          </cell>
        </row>
        <row r="438">
          <cell r="B438" t="str">
            <v>ПС 110/35/10 кВ, схема 110-13 две рабочие системы шин</v>
          </cell>
        </row>
        <row r="439">
          <cell r="B439" t="str">
            <v>ПС 220/10 кВ, схемы 220-5Н, 220-5АН мостик</v>
          </cell>
        </row>
        <row r="440">
          <cell r="B440" t="str">
            <v>ПС 220/35/10 кВ, схемы 220-5Н, 220-5АН мостик</v>
          </cell>
        </row>
        <row r="441">
          <cell r="B441" t="str">
            <v>ПС 220/110 кВ, схема 220-7 четырехугольник</v>
          </cell>
        </row>
        <row r="442">
          <cell r="B442" t="str">
            <v>ПС 220/110 кВ, схема 220-13 две рабочие системы шин</v>
          </cell>
        </row>
        <row r="445">
          <cell r="B445" t="str">
            <v>ПС 35/10 кВ закр., схемы 35-3АН, 35-4Н, 35-5Н, 35-5АН с выключателями</v>
          </cell>
        </row>
        <row r="446">
          <cell r="B446" t="str">
            <v>ПС 110/6-10 кВ закр., схема 110-13 две рабочие системы шин</v>
          </cell>
        </row>
        <row r="447">
          <cell r="B447" t="str">
            <v>ПС 110/6-10 кВ закр., схемы 110-5Н, 110-5АН мостик</v>
          </cell>
        </row>
        <row r="448">
          <cell r="B448" t="str">
            <v>ПС 220/10 кВ закр., схемы 220-5Н, 220-5АН мостик</v>
          </cell>
        </row>
        <row r="449">
          <cell r="B449" t="str">
            <v>ПС 220/110 кВ закр., схема 220-7 четырехугольник</v>
          </cell>
        </row>
        <row r="450">
          <cell r="B450" t="str">
            <v>ПС 220/110 кВ закр., схема 220-13 две рабочие системы шин</v>
          </cell>
        </row>
        <row r="453">
          <cell r="B453" t="str">
            <v>Противоаварийная автоматика ПС - до 2 присоед. 220 кВ</v>
          </cell>
        </row>
        <row r="454">
          <cell r="B454" t="str">
            <v>Противоаварийная автоматика ПС - свыше 2 присоед. 220 кВ</v>
          </cell>
        </row>
        <row r="455">
          <cell r="B455" t="str">
            <v>комплекс АСУ ТП  ПС 110 кВ</v>
          </cell>
        </row>
        <row r="456">
          <cell r="B456" t="str">
            <v>комплекс АСУ ТП  ПС 220 кВ</v>
          </cell>
        </row>
        <row r="457">
          <cell r="B457" t="str">
            <v>комплекс АИСКУЭ  ПС 110 кВ</v>
          </cell>
        </row>
        <row r="458">
          <cell r="B458" t="str">
            <v>комплекс АИСКУЭ  ПС 220 кВ</v>
          </cell>
        </row>
        <row r="459">
          <cell r="B459" t="str">
            <v>Система телемеханики  ПС 110 кВ</v>
          </cell>
        </row>
        <row r="460">
          <cell r="B460" t="str">
            <v>Система телемеханики  ПС 220 кВ</v>
          </cell>
        </row>
        <row r="461">
          <cell r="B461" t="str">
            <v>Система пожарно-охранной сигнализации ПС 110 кВ</v>
          </cell>
        </row>
        <row r="462">
          <cell r="B462" t="str">
            <v>Система пожарно-охранной сигнализации ПС 220 кВ</v>
          </cell>
        </row>
        <row r="465">
          <cell r="B465" t="str">
            <v>ОРУ 35 кВ схема 1: блок линия трансформатор с разъединителем</v>
          </cell>
        </row>
        <row r="466">
          <cell r="B466" t="str">
            <v>ОРУ 35 кВ схема 3Н: блок линия-трансформатор с выключателем</v>
          </cell>
        </row>
        <row r="467">
          <cell r="B467" t="str">
            <v>ОРУ 35 кВ схема 4Н: два блока с элегазовым выкл. и перемычкой со стороны линии</v>
          </cell>
        </row>
        <row r="468">
          <cell r="B468" t="str">
            <v>ОРУ 35 кВ схема 5Н, 5 АН: мостик с элег. выключателем в перемычке и в цепях</v>
          </cell>
        </row>
        <row r="469">
          <cell r="B469" t="str">
            <v>ОРУ 110 кВ схема 1: блок линия трансформатор с разъединителем</v>
          </cell>
        </row>
        <row r="470">
          <cell r="B470" t="str">
            <v>ОРУ 110 кВ схема 3Н: блок линия-трансформатор с выключателем</v>
          </cell>
        </row>
        <row r="471">
          <cell r="B471" t="str">
            <v>ОРУ 110 кВ схема 4Н: два блока с элегазовым выкл. и перемычкой со стороны линии</v>
          </cell>
        </row>
        <row r="472">
          <cell r="B472" t="str">
            <v>ОРУ 110 кВ схема 5Н, 5 АН: мостик с элег. выключателем в перемычке и в цепях</v>
          </cell>
        </row>
        <row r="473">
          <cell r="B473" t="str">
            <v>ОРУ 220 кВ схема 1: блок линия трансформатор с разъединителем</v>
          </cell>
        </row>
        <row r="474">
          <cell r="B474" t="str">
            <v>ОРУ 220 кВ схема 3Н: блок линия-трансформатор с выключателем</v>
          </cell>
        </row>
        <row r="475">
          <cell r="B475" t="str">
            <v>ОРУ 220 кВ схема 4Н: два блока с элегазовым выкл. и перемычкой со стороны линии</v>
          </cell>
        </row>
        <row r="476">
          <cell r="B476" t="str">
            <v>ОРУ 220 кВ схема 5Н, 5 АН: мостик с элег. выключателем в перемычке и в цепях</v>
          </cell>
        </row>
        <row r="479">
          <cell r="B479" t="str">
            <v>Выключатель 6-10 кВ масляный 31,5-40 кА</v>
          </cell>
        </row>
        <row r="480">
          <cell r="B480" t="str">
            <v>Выключатель 6-10 кВ вакуумный КРУН 31,5-40 кА</v>
          </cell>
        </row>
        <row r="481">
          <cell r="B481" t="str">
            <v>Выключатель 6-10 кВ элегазовый для ОРУ 31,5-40 кА</v>
          </cell>
        </row>
        <row r="482">
          <cell r="B482" t="str">
            <v>Выключатель 6-10 кВ элегазовый для КРУ 31,5-40 кА</v>
          </cell>
        </row>
        <row r="483">
          <cell r="B483" t="str">
            <v>Выключатель 35 кВ масляный наружной установки 20-25 кА</v>
          </cell>
        </row>
        <row r="484">
          <cell r="B484" t="str">
            <v>Выключатель 35 кВ вакуумный</v>
          </cell>
        </row>
        <row r="485">
          <cell r="B485" t="str">
            <v>Выключатель 35 кВ элегазовый для ОРУ</v>
          </cell>
        </row>
        <row r="486">
          <cell r="B486" t="str">
            <v>Выключатель 35 кВ элегазовый для КРУЭ</v>
          </cell>
        </row>
        <row r="487">
          <cell r="B487" t="str">
            <v>Выключатель 110 кВ воздушный</v>
          </cell>
        </row>
        <row r="488">
          <cell r="B488" t="str">
            <v>Выключатель 110 кВ масляный</v>
          </cell>
        </row>
        <row r="489">
          <cell r="B489" t="str">
            <v>Выключатель 110 кВ вакуумный КРУН</v>
          </cell>
        </row>
        <row r="490">
          <cell r="B490" t="str">
            <v>Выключатель 110 кВ элегазовый для ОРУ</v>
          </cell>
        </row>
        <row r="491">
          <cell r="B491" t="str">
            <v>Выключатель 110 кВ элегазовый для КРУЭ</v>
          </cell>
        </row>
        <row r="492">
          <cell r="B492" t="str">
            <v>Выключатель 110 кВ элегазовый для КРУЭ Siemens</v>
          </cell>
        </row>
        <row r="493">
          <cell r="B493" t="str">
            <v>Выключатель 110 кВ элегазовый для КРУЭ Hyundai</v>
          </cell>
        </row>
        <row r="494">
          <cell r="B494" t="str">
            <v>Выключатель 220 кВ воздушный</v>
          </cell>
        </row>
        <row r="495">
          <cell r="B495" t="str">
            <v>Выключатель 220 кВ масляный</v>
          </cell>
        </row>
        <row r="496">
          <cell r="B496" t="str">
            <v>Выключатель 220 кВ элегазовый для ОРУ</v>
          </cell>
        </row>
        <row r="497">
          <cell r="B497" t="str">
            <v>Выключатель 220 кВ  элегазовый для КРУЭ</v>
          </cell>
        </row>
        <row r="498">
          <cell r="B498" t="str">
            <v>Выключатель 220 кВ  элегазовый для КРУЭ  Siemens</v>
          </cell>
        </row>
        <row r="501">
          <cell r="B501" t="str">
            <v>Трансформатор 35/НН мощностью 2,5 МВА</v>
          </cell>
        </row>
        <row r="502">
          <cell r="B502" t="str">
            <v>Трансформатор 35/НН мощностью 4 МВА</v>
          </cell>
        </row>
        <row r="503">
          <cell r="B503" t="str">
            <v>Трансформатор 35/НН мощностью 6,3 МВА</v>
          </cell>
        </row>
        <row r="504">
          <cell r="B504" t="str">
            <v>Трансформатор 35/НН мощностью 10 МВА</v>
          </cell>
        </row>
        <row r="505">
          <cell r="B505" t="str">
            <v>Трансформатор 35/НН мощностью 16 МВА</v>
          </cell>
        </row>
        <row r="506">
          <cell r="B506" t="str">
            <v>Трансформатор 35/НН мощностью 25 МВА</v>
          </cell>
        </row>
        <row r="507">
          <cell r="B507" t="str">
            <v>Трансформатор 35/НН мощностью 40 МВА</v>
          </cell>
        </row>
        <row r="508">
          <cell r="B508" t="str">
            <v>Трансформатор 110/НН мощностью 6,3 МВА</v>
          </cell>
        </row>
        <row r="509">
          <cell r="B509" t="str">
            <v>Трансформатор 110/НН мощностью 10 МВА</v>
          </cell>
        </row>
        <row r="510">
          <cell r="B510" t="str">
            <v>Трансформатор 110/НН мощностью 16 МВА</v>
          </cell>
        </row>
        <row r="511">
          <cell r="B511" t="str">
            <v>Трансформатор 110/НН мощностью 25 МВА</v>
          </cell>
        </row>
        <row r="512">
          <cell r="B512" t="str">
            <v>Трансформатор 110/НН мощностью 40 МВА</v>
          </cell>
        </row>
        <row r="513">
          <cell r="B513" t="str">
            <v>Трансформатор 110/НН мощностью 63 МВА</v>
          </cell>
        </row>
        <row r="514">
          <cell r="B514" t="str">
            <v>Трансформатор 110/НН мощностью 80 МВА</v>
          </cell>
        </row>
        <row r="515">
          <cell r="B515" t="str">
            <v>Трансформатор 110/НН мощностью 125 МВА</v>
          </cell>
        </row>
        <row r="516">
          <cell r="B516" t="str">
            <v>Трансформатор 110/НН мощностью 220 МВА</v>
          </cell>
        </row>
        <row r="517">
          <cell r="B517" t="str">
            <v>Трансформатор 110/35/НН мощностью 6,3 МВА</v>
          </cell>
        </row>
        <row r="518">
          <cell r="B518" t="str">
            <v>Трансформатор 110/35/НН мощностью 10 МВА</v>
          </cell>
        </row>
        <row r="519">
          <cell r="B519" t="str">
            <v>Трансформатор 110/35/НН мощностью 16 МВА</v>
          </cell>
        </row>
        <row r="520">
          <cell r="B520" t="str">
            <v>Трансформатор 110/35/НН мощностью 25 МВА</v>
          </cell>
        </row>
        <row r="521">
          <cell r="B521" t="str">
            <v>Трансформатор 110/35/НН мощностью 40 МВА</v>
          </cell>
        </row>
        <row r="522">
          <cell r="B522" t="str">
            <v>Трансформатор 110/35/НН мощностью 63 МВА</v>
          </cell>
        </row>
        <row r="523">
          <cell r="B523" t="str">
            <v>Трансформатор 110/35/НН мощностью 80 МВА</v>
          </cell>
        </row>
        <row r="524">
          <cell r="B524" t="str">
            <v>Трансформатор 220/НН мощностью 40 МВА</v>
          </cell>
        </row>
        <row r="525">
          <cell r="B525" t="str">
            <v>Трансформатор 220/НН мощностью 63 МВА</v>
          </cell>
        </row>
        <row r="526">
          <cell r="B526" t="str">
            <v>Трансформатор 220/НН ПБВ мощностью 80 МВА</v>
          </cell>
        </row>
        <row r="527">
          <cell r="B527" t="str">
            <v>Трансформатор 220/НН мощностью 100 МВА</v>
          </cell>
        </row>
        <row r="528">
          <cell r="B528" t="str">
            <v>Трансформатор 220/НН ПБВ мощностью 125 МВА</v>
          </cell>
        </row>
        <row r="529">
          <cell r="B529" t="str">
            <v>Трансформатор 220/НН мощностью 160 МВА</v>
          </cell>
        </row>
        <row r="530">
          <cell r="B530" t="str">
            <v>Трансформатор 220/НН ПБВ мощностью 200 МВА</v>
          </cell>
        </row>
        <row r="531">
          <cell r="B531" t="str">
            <v>Трансформатор 220/35/НН мощностью 25 МВА</v>
          </cell>
        </row>
        <row r="532">
          <cell r="B532" t="str">
            <v>Трансформатор 220/35/НН мощностью 40 МВА</v>
          </cell>
        </row>
        <row r="533">
          <cell r="B533" t="str">
            <v>Автотрансформатор 220/110/НН мощностью 63 МВА</v>
          </cell>
        </row>
        <row r="534">
          <cell r="B534" t="str">
            <v>Автотрансформатор 220/110/НН мощностью 125 МВА</v>
          </cell>
        </row>
        <row r="535">
          <cell r="B535" t="str">
            <v>Автотрансформатор 220/110/НН мощностью 200 МВА</v>
          </cell>
        </row>
        <row r="536">
          <cell r="B536" t="str">
            <v>Автотрансформатор 220/110/НН мощностью 250 МВА</v>
          </cell>
        </row>
        <row r="537">
          <cell r="B537" t="str">
            <v>Лин. рег. тр-р ТДНЛ-10000/10 10 кВ, мощностью 10 МВА</v>
          </cell>
        </row>
        <row r="538">
          <cell r="B538" t="str">
            <v>Лин. рег. тр-р ТМНЛ-16000/10 10 кВ, мощностью 16 МВА</v>
          </cell>
        </row>
        <row r="539">
          <cell r="B539" t="str">
            <v>Лин. рег. тр-р ТДНЛ-40000/10 10 кВ, мощностью 40 МВА</v>
          </cell>
        </row>
        <row r="540">
          <cell r="B540" t="str">
            <v>Лин. рег. тр-р ТДНЛ-63000/10 10 кВ, мощностью 63 МВА</v>
          </cell>
        </row>
        <row r="541">
          <cell r="B541" t="str">
            <v>Лин. рег. тр-р ТДНЛ-63000/35 35 кВ, мощностью 63 МВА</v>
          </cell>
        </row>
        <row r="544">
          <cell r="B544" t="str">
            <v>Синхр. компенсатор КСВБ-50-11 мощностью 50 МВАр</v>
          </cell>
        </row>
        <row r="545">
          <cell r="B545" t="str">
            <v>Синхр. компенсатор КСВБО-50-11 мощностью 50 МВАр</v>
          </cell>
        </row>
        <row r="546">
          <cell r="B546" t="str">
            <v>Синхр. компенсатор КСВБ-100-11 мощностью 100 МВАр</v>
          </cell>
        </row>
        <row r="547">
          <cell r="B547" t="str">
            <v>Синхр. компенсатор КСВБО-100-11 мощностью 100 МВАр</v>
          </cell>
        </row>
        <row r="548">
          <cell r="B548" t="str">
            <v>Асинхр. компенсатор АСК-50 мощностью 50 МВАр</v>
          </cell>
        </row>
        <row r="549">
          <cell r="B549" t="str">
            <v>Асинхр. компенсатор АСК-100 мощностью 100 МВАр</v>
          </cell>
        </row>
        <row r="550">
          <cell r="B550" t="str">
            <v>Статич. тиристорный компенсатор СТК-50</v>
          </cell>
        </row>
        <row r="551">
          <cell r="B551" t="str">
            <v>Статич. тиристорный компенсатор СТК-100</v>
          </cell>
        </row>
        <row r="552">
          <cell r="B552" t="str">
            <v>Два синхр. компенсатора КСВБ-50-11 мощностью 50 МВАр</v>
          </cell>
        </row>
        <row r="553">
          <cell r="B553" t="str">
            <v>Два синхр. компенсатора КСВБО-50-11 мощностью 50 МВАр</v>
          </cell>
        </row>
        <row r="554">
          <cell r="B554" t="str">
            <v>Два синхр. компенсатора КСВБ-100-11 мощностью 100 МВАр</v>
          </cell>
        </row>
        <row r="555">
          <cell r="B555" t="str">
            <v>Два синхр. компенсатора КСВБО-100-11 мощностью 100 МВАр</v>
          </cell>
        </row>
        <row r="556">
          <cell r="B556" t="str">
            <v>Два асинхр. компенсатора АСК-50 мощностью 50 МВАр</v>
          </cell>
        </row>
        <row r="557">
          <cell r="B557" t="str">
            <v>Два асинхр. компенсатора АСК-100 мощностью 100 МВАр</v>
          </cell>
        </row>
        <row r="558">
          <cell r="B558" t="str">
            <v>Два статич. тиристорных компенсатора СТК-50</v>
          </cell>
        </row>
        <row r="559">
          <cell r="B559" t="str">
            <v>Два статич. тиристорных компенсатора СТК-100</v>
          </cell>
        </row>
        <row r="562">
          <cell r="B562" t="str">
            <v>Упр. шунтирующий реактор УШР-110 мощностью 32 МВА</v>
          </cell>
        </row>
        <row r="563">
          <cell r="B563" t="str">
            <v>Упр. шунтирующий реактор УШР-220 мощностью 63 МВА</v>
          </cell>
        </row>
        <row r="564">
          <cell r="B564" t="str">
            <v>Упр. шунтирующий реактор УШР-220 мощностью 100 МВА</v>
          </cell>
        </row>
        <row r="565">
          <cell r="B565" t="str">
            <v>Шунтирующий реактор РТМ 11 кВ мощностью 3,3 МВА, 3 фазы</v>
          </cell>
        </row>
        <row r="566">
          <cell r="B566" t="str">
            <v>Шунтирующий реактор РТД 38,5 кВ мощностью 20 МВА, 3 фазы</v>
          </cell>
        </row>
        <row r="567">
          <cell r="B567" t="str">
            <v>Шунтирующий реактор 3хРОДБС 121 кВ мощностью 3х33,3 МВА, 3 фазы</v>
          </cell>
        </row>
        <row r="568">
          <cell r="B568" t="str">
            <v>Шунтовая конденс. батарея 6 кВ мощность. 1,45 МВАр</v>
          </cell>
        </row>
        <row r="569">
          <cell r="B569" t="str">
            <v>Шунтовая конденс. батарея 6 кВ мощность. 2,9 МВАр регулир.</v>
          </cell>
        </row>
        <row r="570">
          <cell r="B570" t="str">
            <v>Шунтовая конденс. батарея 6 кВ мощность. 4,3 МВАр</v>
          </cell>
        </row>
        <row r="571">
          <cell r="B571" t="str">
            <v>Шунтовая конденс. батарея 6 кВ мощность. 5,8 МВАр регулир.</v>
          </cell>
        </row>
        <row r="572">
          <cell r="B572" t="str">
            <v>Шунтовая конденс. батарея 6 кВ мощность. 7,2 МВАр</v>
          </cell>
        </row>
        <row r="573">
          <cell r="B573" t="str">
            <v>Шунтовая конденс. батарея 10 кВ мощность. 1,2 МВАр</v>
          </cell>
        </row>
        <row r="574">
          <cell r="B574" t="str">
            <v>Шунтовая конденс. батарея 10 кВ мощность. 2,4 МВАр</v>
          </cell>
        </row>
        <row r="575">
          <cell r="B575" t="str">
            <v>Шунтовая конденс. батарея 10 кВ мощность. 3,6 МВАр</v>
          </cell>
        </row>
        <row r="576">
          <cell r="B576" t="str">
            <v>Шунтовая конденс. батарея 10 кВ мощность. 4,8 МВАр регулир.</v>
          </cell>
        </row>
        <row r="577">
          <cell r="B577" t="str">
            <v>Шунтовая конденс. батарея 10 кВ мощность. 6,0 МВАр</v>
          </cell>
        </row>
        <row r="578">
          <cell r="B578" t="str">
            <v>Шунтовая конденс. батарея 10 кВ мощность. 7,2 МВАр</v>
          </cell>
        </row>
        <row r="579">
          <cell r="B579" t="str">
            <v>Шунтовая конденс. батарея 10 кВ мощность. 9,6 МВАр регулир.</v>
          </cell>
        </row>
        <row r="580">
          <cell r="B580" t="str">
            <v>Шунтовая конденс. батарея 10 кВ мощность. 12 МВАр</v>
          </cell>
        </row>
        <row r="581">
          <cell r="B581" t="str">
            <v>Шунтовая конденс. батарея 35 кВ мощность. 9,1 МВАр</v>
          </cell>
        </row>
        <row r="582">
          <cell r="B582" t="str">
            <v>Шунтовая конденс. батарея 35 кВ мощность. 13,6 МВАр</v>
          </cell>
        </row>
        <row r="583">
          <cell r="B583" t="str">
            <v>Шунтовая конденс. батарея 35 кВ мощность. 18,1 МВАр</v>
          </cell>
        </row>
        <row r="584">
          <cell r="B584" t="str">
            <v>Шунтовая конденс. батарея 110 кВ мощность. 27,2 МВАр</v>
          </cell>
        </row>
        <row r="585">
          <cell r="B585" t="str">
            <v>Шунтовая конденс. батарея 110 кВ мощность. 40,8 МВАр</v>
          </cell>
        </row>
        <row r="586">
          <cell r="B586" t="str">
            <v>Шунтовая конденс. батарея 110 кВ мощность. 54 МВАр</v>
          </cell>
        </row>
        <row r="587">
          <cell r="B587" t="str">
            <v>Шунтовая конденс. батарея 110 кВ мощность. 54,4 МВАр регулир.</v>
          </cell>
        </row>
        <row r="588">
          <cell r="B588" t="str">
            <v>Вакуумно-реакторная группа 10 кВ мощностью 7,5 МВАр</v>
          </cell>
        </row>
        <row r="589">
          <cell r="B589" t="str">
            <v>Вакуумно-реакторная группа 10 кВ мощностью 10 МВАр</v>
          </cell>
        </row>
        <row r="590">
          <cell r="B590" t="str">
            <v>Вакуумно-реакторная группа 10 кВ мощностью 20 МВАр</v>
          </cell>
        </row>
        <row r="591">
          <cell r="B591" t="str">
            <v>Вакуумно-реакторная группа 10 кВ мощностью 50 МВАр</v>
          </cell>
        </row>
        <row r="592">
          <cell r="B592" t="str">
            <v>Дугогасящий масл. однофазный реактор РЗДСОМ-380/10 У1</v>
          </cell>
        </row>
        <row r="593">
          <cell r="B593" t="str">
            <v>Дугогасящий масл. однофазный реактор РЗДСОМ-1520/10 У1</v>
          </cell>
        </row>
        <row r="594">
          <cell r="B594" t="str">
            <v>Дугогасящий масл. однофазный реактор РЗДПОМ-190/10 У1</v>
          </cell>
        </row>
        <row r="595">
          <cell r="B595" t="str">
            <v>Дугогасящий масл. однофазный реактор РЗДПОМА-190/10 У1</v>
          </cell>
        </row>
        <row r="596">
          <cell r="B596" t="str">
            <v>Дугогасящий масл. однофазный реактор РУОМ-300/6 УХЛ1</v>
          </cell>
        </row>
        <row r="597">
          <cell r="B597" t="str">
            <v>Дугогасящий масл. однофазный реактор РЗДПОМ-480/10 У1</v>
          </cell>
        </row>
        <row r="598">
          <cell r="B598" t="str">
            <v>Дугогасящий масл. однофазный реактор РУОМ-480/10 УХЛ1</v>
          </cell>
        </row>
        <row r="599">
          <cell r="B599" t="str">
            <v>Дугогасящий масл. однофазный реактор РЗДПОМ-480/20 У1</v>
          </cell>
        </row>
        <row r="600">
          <cell r="B600" t="str">
            <v>Дугогасящий масл. однофазный реактор РЗДПОМ-480/35 У1</v>
          </cell>
        </row>
        <row r="601">
          <cell r="B601" t="str">
            <v>Одинарный сух.токоогр.реактор РТОС 10-1600-0,25 У3 внутр. установки</v>
          </cell>
        </row>
        <row r="602">
          <cell r="B602" t="str">
            <v>Одинарный сух.токоогр.реактор РТОС 10-1600-0,35 У3 внутр. установки</v>
          </cell>
        </row>
        <row r="603">
          <cell r="B603" t="str">
            <v>Одинарный сух.токоогр.реактор РТОС 10-2500-0,35 У3 внутр. установки</v>
          </cell>
        </row>
        <row r="604">
          <cell r="B604" t="str">
            <v>Одинарный сух.токоогр.реактор РТОС 10-4000-0,25 У3 внутр. установки</v>
          </cell>
        </row>
        <row r="605">
          <cell r="B605" t="str">
            <v>Трехфазный сухой токоогр. реактор РТСТ 10-1000-01,4 У3 внутр. установки</v>
          </cell>
        </row>
        <row r="606">
          <cell r="B606" t="str">
            <v>Трехфазный сухой токоогр. реактор РТСТ 10-1000-0,35 У3 внутр. установки</v>
          </cell>
        </row>
        <row r="607">
          <cell r="B607" t="str">
            <v>Трехфазный сухой токоогр. реактор РТСТ 10-1000-0,56 У3 внутр. Установки</v>
          </cell>
        </row>
        <row r="608">
          <cell r="B608" t="str">
            <v>Трехфазный сухой токоогр. реактор РТСТ 10-1600-0,35 У3 внутр. установки</v>
          </cell>
        </row>
        <row r="609">
          <cell r="B609" t="str">
            <v>Трехфазный сухой токоогр. реактор РТСТ 10-5000-0,0,1 УХЛ1 3 внутр. установки</v>
          </cell>
        </row>
        <row r="612">
          <cell r="B612" t="str">
            <v>Демонтаж трансформатора 35 кВ 10-40 МВА, с консервацией</v>
          </cell>
        </row>
        <row r="613">
          <cell r="B613" t="str">
            <v>Демонтаж трансформатора 35 кВ 10-40 МВА, с использованием</v>
          </cell>
        </row>
        <row r="614">
          <cell r="B614" t="str">
            <v>Демонтаж трансформатора 35 кВ 10-40 МВА, в лом с разборкой</v>
          </cell>
        </row>
        <row r="615">
          <cell r="B615" t="str">
            <v>Демонтаж трансформатора 35 кВ 10-40 МВА, в лом без разборки</v>
          </cell>
        </row>
        <row r="616">
          <cell r="B616" t="str">
            <v>Демонтаж трансформатора 110 кВ 2,5-6,3 МВА, с консервацией</v>
          </cell>
        </row>
        <row r="617">
          <cell r="B617" t="str">
            <v>Демонтаж трансформатора 110 кВ 2,5-6,3 МВА, с использованием</v>
          </cell>
        </row>
        <row r="618">
          <cell r="B618" t="str">
            <v>Демонтаж трансформатора 110 кВ 2,5-6,3 МВА, в лом с разборкой</v>
          </cell>
        </row>
        <row r="619">
          <cell r="B619" t="str">
            <v>Демонтаж трансформатора 110 кВ 2,5-6,3 МВА, в лом без разборки</v>
          </cell>
        </row>
        <row r="620">
          <cell r="B620" t="str">
            <v>Демонтаж трансформатора 110 кВ 25-80 МВА, с консервацией</v>
          </cell>
        </row>
        <row r="621">
          <cell r="B621" t="str">
            <v>Демонтаж трансформатора 110 кВ 25-80 МВА, с использованием</v>
          </cell>
        </row>
        <row r="622">
          <cell r="B622" t="str">
            <v>Демонтаж трансформатора 110 кВ 25-80 МВА, в лом с разборкой</v>
          </cell>
        </row>
        <row r="623">
          <cell r="B623" t="str">
            <v>Демонтаж трансформатора 110 кВ 25-80 МВА, в лом без разборки</v>
          </cell>
        </row>
        <row r="624">
          <cell r="B624" t="str">
            <v>Демонтаж трансформатора 220 кВ 25-160 МВА, с консервацией</v>
          </cell>
        </row>
        <row r="625">
          <cell r="B625" t="str">
            <v>Демонтаж трансформатора 220 кВ 25-160 МВА, с использованием</v>
          </cell>
        </row>
        <row r="626">
          <cell r="B626" t="str">
            <v>Демонтаж трансформатора 220 кВ 25-160 МВА, в лом с разборкой</v>
          </cell>
        </row>
        <row r="627">
          <cell r="B627" t="str">
            <v>Демонтаж трансформатора 220 кВ 25-160 МВА, в лом без разборки</v>
          </cell>
        </row>
        <row r="628">
          <cell r="B628" t="str">
            <v>Демонтаж трансформатора 220 кВ 200-250 МВА, с консервацией</v>
          </cell>
        </row>
        <row r="629">
          <cell r="B629" t="str">
            <v>Демонтаж трансформатора 220 кВ 200-250 МВА, с использованием</v>
          </cell>
        </row>
        <row r="630">
          <cell r="B630" t="str">
            <v>Демонтаж трансформатора 220 кВ 200-250 МВА, в лом с разборкой</v>
          </cell>
        </row>
        <row r="631">
          <cell r="B631" t="str">
            <v>Демонтаж трансформатора 220 кВ 200-250 МВА, в лом без разборки</v>
          </cell>
        </row>
        <row r="632">
          <cell r="B632" t="str">
            <v>Демонтаж масляного выключателя 35 кВ, с консервацией</v>
          </cell>
        </row>
        <row r="633">
          <cell r="B633" t="str">
            <v>Демонтаж масляного выключателя 35 кВ, с использованием</v>
          </cell>
        </row>
        <row r="634">
          <cell r="B634" t="str">
            <v>Демонтаж масляного выключателя 35 кВ, в лом с разборкой</v>
          </cell>
        </row>
        <row r="635">
          <cell r="B635" t="str">
            <v>Демонтаж масляного выключателя 35 кВ, в лом без разборки</v>
          </cell>
        </row>
        <row r="636">
          <cell r="B636" t="str">
            <v>Демонтаж масляного выключателя 110 кВ, с консервацией</v>
          </cell>
        </row>
        <row r="637">
          <cell r="B637" t="str">
            <v>Демонтаж масляного выключателя 110 кВ, с использованием</v>
          </cell>
        </row>
        <row r="638">
          <cell r="B638" t="str">
            <v>Демонтаж масляного выключателя 110 кВ, в лом с разборкой</v>
          </cell>
        </row>
        <row r="639">
          <cell r="B639" t="str">
            <v>Демонтаж масляного выключателя 110 кВ, в лом без разборки</v>
          </cell>
        </row>
        <row r="640">
          <cell r="B640" t="str">
            <v>Демонтаж масляного выключателя 220 кВ, с консервацией</v>
          </cell>
        </row>
        <row r="641">
          <cell r="B641" t="str">
            <v>Демонтаж масляного выключателя 220 кВ, с использованием</v>
          </cell>
        </row>
        <row r="642">
          <cell r="B642" t="str">
            <v>Демонтаж масляного выключателя 220 кВ, в лом с разборкой</v>
          </cell>
        </row>
        <row r="643">
          <cell r="B643" t="str">
            <v>Демонтаж масляного выключателя 220 кВ, в лом без разборки</v>
          </cell>
        </row>
        <row r="644">
          <cell r="B644" t="str">
            <v>Демонтаж воздушного выключателя 220 кВ, с консервацией</v>
          </cell>
        </row>
        <row r="645">
          <cell r="B645" t="str">
            <v>Демонтаж воздушного выключателя 220 кВ, с использованием</v>
          </cell>
        </row>
        <row r="646">
          <cell r="B646" t="str">
            <v>Демонтаж воздушного выключателя 220 кВ, в лом с разборкой</v>
          </cell>
        </row>
        <row r="647">
          <cell r="B647" t="str">
            <v>Демонтаж воздушного выключателя 220 кВ, в лом без разборки</v>
          </cell>
        </row>
        <row r="648">
          <cell r="B648" t="str">
            <v>Демонтаж разъединителя 35 кВ, с консервацией</v>
          </cell>
        </row>
        <row r="649">
          <cell r="B649" t="str">
            <v>Демонтаж разъединителя 35 кВ, с использованием</v>
          </cell>
        </row>
        <row r="650">
          <cell r="B650" t="str">
            <v>Демонтаж разъединителя 35 кВ, в лом с разборкой</v>
          </cell>
        </row>
        <row r="651">
          <cell r="B651" t="str">
            <v>Демонтаж разъединителя 35 кВ, в лом без разборки</v>
          </cell>
        </row>
        <row r="652">
          <cell r="B652" t="str">
            <v>Демонтаж разъединителя 110 кВ, с консервацией</v>
          </cell>
        </row>
        <row r="653">
          <cell r="B653" t="str">
            <v>Демонтаж разъединителя 110 кВ, с использованием</v>
          </cell>
        </row>
        <row r="654">
          <cell r="B654" t="str">
            <v>Демонтаж разъединителя 110 кВ, в лом с разборкой</v>
          </cell>
        </row>
        <row r="655">
          <cell r="B655" t="str">
            <v>Демонтаж разъединителя 110 кВ, в лом без разборки</v>
          </cell>
        </row>
        <row r="656">
          <cell r="B656" t="str">
            <v>Демонтаж разъединителя 220 кВ, с консервацией</v>
          </cell>
        </row>
        <row r="657">
          <cell r="B657" t="str">
            <v>Демонтаж разъединителя 220 кВ, с использованием</v>
          </cell>
        </row>
        <row r="658">
          <cell r="B658" t="str">
            <v>Демонтаж разъединителя 220 кВ, в лом с разборкой</v>
          </cell>
        </row>
        <row r="659">
          <cell r="B659" t="str">
            <v>Демонтаж разъединителя 220 кВ, в лом без разборки</v>
          </cell>
        </row>
        <row r="660">
          <cell r="B660" t="str">
            <v>Демонтаж стальных опор под оборудование, с консервацией</v>
          </cell>
        </row>
        <row r="661">
          <cell r="B661" t="str">
            <v>Демонтаж стальных опор под оборудование, с использованием</v>
          </cell>
        </row>
        <row r="662">
          <cell r="B662" t="str">
            <v>Демонтаж стальных опор под оборудование, в лом с разборкой</v>
          </cell>
        </row>
        <row r="663">
          <cell r="B663" t="str">
            <v>Демонтаж стальных опор под оборудование, в лом без разборки</v>
          </cell>
        </row>
        <row r="666">
          <cell r="B666" t="str">
            <v>Мачтовые подстанции мощностью 25-250 кВА</v>
          </cell>
        </row>
        <row r="667">
          <cell r="B667" t="str">
            <v>КТП с тр-ром мощностью 25-630 кВА</v>
          </cell>
        </row>
        <row r="668">
          <cell r="B668" t="str">
            <v>КТП с двумя тр-рами мощностью 160-630 кВА</v>
          </cell>
        </row>
        <row r="669">
          <cell r="B669" t="str">
            <v>БКТП закрытого типа с двумя тр-рами мощностью 160-630 кВА</v>
          </cell>
        </row>
        <row r="670">
          <cell r="B670" t="str">
            <v>Распределительные пункты наружной установки</v>
          </cell>
        </row>
        <row r="671">
          <cell r="B671" t="str">
            <v>Распределительные пункты закрытого типа</v>
          </cell>
        </row>
        <row r="672">
          <cell r="B672" t="str">
            <v>Секционирующие пункты</v>
          </cell>
        </row>
        <row r="675">
          <cell r="B675" t="str">
            <v>ПС 35/6-10 кВ схема 35-4 блок линия-трансформатор</v>
          </cell>
        </row>
        <row r="676">
          <cell r="B676" t="str">
            <v>ПС 35/6-10 кВ схема 35-5 мостик с тремя выключателями</v>
          </cell>
        </row>
        <row r="677">
          <cell r="B677" t="str">
            <v>ПС 35/6-10 кВ сборные шины с 8 ячейками ВН</v>
          </cell>
        </row>
        <row r="678">
          <cell r="B678" t="str">
            <v>ПС 110/6-10 кВ схема 110-4 блок линия трансформатор</v>
          </cell>
        </row>
        <row r="679">
          <cell r="B679" t="str">
            <v>ПС 110/6-10 кВ схема 110-5 мостик с тремя выключателями</v>
          </cell>
        </row>
        <row r="680">
          <cell r="B680" t="str">
            <v>ПС 110/6-10 кВ сборные шины с 8 ячейками ВН</v>
          </cell>
        </row>
        <row r="681">
          <cell r="B681" t="str">
            <v>ПС 110/35/6-10 кВ схема 110-4 с 5 ячейками 35 кВ</v>
          </cell>
        </row>
        <row r="682">
          <cell r="B682" t="str">
            <v>ПС 110/35/6-10 кВ схема 110-5 мостик с 9 ячейками 35 кВ</v>
          </cell>
        </row>
        <row r="683">
          <cell r="B683" t="str">
            <v>ПС 110/35/6-10 кВ сборные шины с 9 ячейками 110 кВ и 9 ячейками 35 кВ</v>
          </cell>
        </row>
        <row r="684">
          <cell r="B684" t="str">
            <v>ПС 220/6-10 кВ схема 220-4 блок линия-трансформатор</v>
          </cell>
        </row>
        <row r="685">
          <cell r="B685" t="str">
            <v>ПС 220/6-10 кВ схема 220-5 мостик</v>
          </cell>
        </row>
        <row r="686">
          <cell r="B686" t="str">
            <v>ПС 220/6-10 кВ схема 220-7 четырехугольник</v>
          </cell>
        </row>
        <row r="687">
          <cell r="B687" t="str">
            <v>ПС 220/6-10 кВ сборные шины с 9 ячейками 220 кВ</v>
          </cell>
        </row>
        <row r="688">
          <cell r="B688" t="str">
            <v>ПС 220/35/6-10 кВ схема 220-4 блок с 10 ячейками 35 кВ</v>
          </cell>
        </row>
        <row r="689">
          <cell r="B689" t="str">
            <v>ПС 220/110/6-10 кВ схема 220-4 блок с 6 ячейками 110 кВ</v>
          </cell>
        </row>
        <row r="690">
          <cell r="B690" t="str">
            <v>ПС 220/110/6-10 кВ схема 220-5 мостик с 12 ячейками 110 кВ</v>
          </cell>
        </row>
        <row r="691">
          <cell r="B691" t="str">
            <v>ПС 220/110/6-10 кВ сборные шины с 9 ячейками 220 кВ и 8 ячейками 110 кВ</v>
          </cell>
        </row>
        <row r="692">
          <cell r="B692" t="str">
            <v>ПС 220/110/35/10 кВ сборные шины с 9х220 кв, 9Х110 кВ, 10х35 кВ, 4 тр-ра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  <row r="700">
          <cell r="B700" t="str">
            <v>Закрытая</v>
          </cell>
        </row>
        <row r="701">
          <cell r="B701" t="str">
            <v>Открытая</v>
          </cell>
        </row>
        <row r="715">
          <cell r="B715" t="str">
            <v>Постоянный отвод земель под КЛ 0,4 кВ и ниже</v>
          </cell>
        </row>
        <row r="716">
          <cell r="B716" t="str">
            <v xml:space="preserve">Постоянный отвод земель под КЛ выше 0,4 кВ и до 10 кВ </v>
          </cell>
        </row>
        <row r="717">
          <cell r="B717" t="str">
            <v>Постоянный отвод земель под КЛ 35 кВ</v>
          </cell>
        </row>
        <row r="718">
          <cell r="B718" t="str">
            <v>Постоянный отвод земель под КЛ 110 кВ и выше</v>
          </cell>
        </row>
      </sheetData>
      <sheetData sheetId="5">
        <row r="3">
          <cell r="I3">
            <v>8</v>
          </cell>
          <cell r="J3">
            <v>9</v>
          </cell>
          <cell r="K3">
            <v>10</v>
          </cell>
          <cell r="M3">
            <v>12</v>
          </cell>
          <cell r="N3">
            <v>13</v>
          </cell>
          <cell r="O3">
            <v>14</v>
          </cell>
          <cell r="Q3">
            <v>16</v>
          </cell>
        </row>
        <row r="5">
          <cell r="HN5" t="str">
            <v>I</v>
          </cell>
          <cell r="HO5" t="str">
            <v>II</v>
          </cell>
          <cell r="HP5" t="str">
            <v>III</v>
          </cell>
          <cell r="HQ5" t="str">
            <v>IV</v>
          </cell>
          <cell r="HR5" t="str">
            <v>V</v>
          </cell>
          <cell r="HS5" t="str">
            <v>VI</v>
          </cell>
          <cell r="HT5" t="str">
            <v>VII</v>
          </cell>
          <cell r="HU5" t="str">
            <v>VIII</v>
          </cell>
          <cell r="HV5" t="str">
            <v>IX</v>
          </cell>
          <cell r="HW5" t="str">
            <v>X</v>
          </cell>
          <cell r="HX5" t="str">
            <v>XI</v>
          </cell>
          <cell r="HY5" t="str">
            <v>XII</v>
          </cell>
          <cell r="HZ5" t="str">
            <v>XIII</v>
          </cell>
          <cell r="IA5" t="str">
            <v>XIV</v>
          </cell>
          <cell r="IB5" t="str">
            <v>XV</v>
          </cell>
          <cell r="IC5" t="str">
            <v>XVI</v>
          </cell>
          <cell r="ID5" t="str">
            <v>XVII</v>
          </cell>
          <cell r="IE5" t="str">
            <v>XVIII</v>
          </cell>
          <cell r="IF5" t="str">
            <v>XIX</v>
          </cell>
          <cell r="IG5" t="str">
            <v>XX</v>
          </cell>
          <cell r="IH5" t="str">
            <v>XXI</v>
          </cell>
          <cell r="II5" t="str">
            <v>XXII</v>
          </cell>
          <cell r="IJ5" t="str">
            <v>XXIII</v>
          </cell>
          <cell r="IK5" t="str">
            <v>XXIV</v>
          </cell>
          <cell r="IL5" t="str">
            <v>XXV</v>
          </cell>
          <cell r="IM5" t="str">
            <v>XXVI</v>
          </cell>
          <cell r="IN5" t="str">
            <v>XXVII</v>
          </cell>
          <cell r="IO5" t="str">
            <v>XXVIII</v>
          </cell>
          <cell r="IP5" t="str">
            <v>XXIX</v>
          </cell>
          <cell r="IQ5" t="str">
            <v>XXX</v>
          </cell>
        </row>
        <row r="6">
          <cell r="B6" t="str">
            <v>Белгородская область</v>
          </cell>
          <cell r="C6">
            <v>0.95399999999999996</v>
          </cell>
          <cell r="D6">
            <v>0.94</v>
          </cell>
          <cell r="E6">
            <v>0.93799999999999994</v>
          </cell>
          <cell r="F6">
            <v>1.18</v>
          </cell>
          <cell r="H6">
            <v>1</v>
          </cell>
          <cell r="I6">
            <v>1</v>
          </cell>
          <cell r="J6">
            <v>1</v>
          </cell>
          <cell r="K6">
            <v>1</v>
          </cell>
          <cell r="L6">
            <v>1</v>
          </cell>
          <cell r="M6">
            <v>2.1000000000000001E-2</v>
          </cell>
          <cell r="N6">
            <v>1.9E-2</v>
          </cell>
          <cell r="O6">
            <v>0.01</v>
          </cell>
          <cell r="P6">
            <v>3.2000000000000001E-2</v>
          </cell>
          <cell r="Q6">
            <v>0</v>
          </cell>
          <cell r="HL6">
            <v>1</v>
          </cell>
        </row>
        <row r="7">
          <cell r="B7" t="str">
            <v>Брянская область</v>
          </cell>
          <cell r="C7">
            <v>0.83499999999999996</v>
          </cell>
          <cell r="D7">
            <v>0.86599999999999999</v>
          </cell>
          <cell r="E7">
            <v>0.72599999999999998</v>
          </cell>
          <cell r="F7">
            <v>0.85199999999999998</v>
          </cell>
          <cell r="H7">
            <v>1</v>
          </cell>
          <cell r="I7">
            <v>1</v>
          </cell>
          <cell r="J7">
            <v>1</v>
          </cell>
          <cell r="K7">
            <v>1</v>
          </cell>
          <cell r="L7">
            <v>1</v>
          </cell>
          <cell r="M7">
            <v>2.1000000000000001E-2</v>
          </cell>
          <cell r="N7">
            <v>1.9E-2</v>
          </cell>
          <cell r="O7">
            <v>0.01</v>
          </cell>
          <cell r="P7">
            <v>3.2000000000000001E-2</v>
          </cell>
          <cell r="Q7">
            <v>0</v>
          </cell>
          <cell r="HL7">
            <v>2</v>
          </cell>
        </row>
        <row r="8">
          <cell r="B8" t="str">
            <v>Владимирская область</v>
          </cell>
          <cell r="C8">
            <v>1</v>
          </cell>
          <cell r="D8">
            <v>0.99199999999999999</v>
          </cell>
          <cell r="E8">
            <v>1</v>
          </cell>
          <cell r="F8">
            <v>1.087</v>
          </cell>
          <cell r="H8">
            <v>1</v>
          </cell>
          <cell r="I8">
            <v>1</v>
          </cell>
          <cell r="J8">
            <v>1</v>
          </cell>
          <cell r="K8">
            <v>1</v>
          </cell>
          <cell r="L8">
            <v>1</v>
          </cell>
          <cell r="M8">
            <v>2.1000000000000001E-2</v>
          </cell>
          <cell r="N8">
            <v>1.9E-2</v>
          </cell>
          <cell r="O8">
            <v>0.01</v>
          </cell>
          <cell r="P8">
            <v>3.2000000000000001E-2</v>
          </cell>
          <cell r="Q8">
            <v>0</v>
          </cell>
          <cell r="HL8">
            <v>3</v>
          </cell>
        </row>
        <row r="9">
          <cell r="B9" t="str">
            <v>Воронежская область</v>
          </cell>
          <cell r="C9">
            <v>0.88</v>
          </cell>
          <cell r="D9">
            <v>0.83699999999999997</v>
          </cell>
          <cell r="E9">
            <v>0.999</v>
          </cell>
          <cell r="F9">
            <v>0.94</v>
          </cell>
          <cell r="H9">
            <v>1</v>
          </cell>
          <cell r="I9">
            <v>1</v>
          </cell>
          <cell r="J9">
            <v>1</v>
          </cell>
          <cell r="K9">
            <v>1</v>
          </cell>
          <cell r="L9">
            <v>1</v>
          </cell>
          <cell r="M9">
            <v>2.1000000000000001E-2</v>
          </cell>
          <cell r="N9">
            <v>1.9E-2</v>
          </cell>
          <cell r="O9">
            <v>0.01</v>
          </cell>
          <cell r="P9">
            <v>3.2000000000000001E-2</v>
          </cell>
          <cell r="Q9">
            <v>0</v>
          </cell>
        </row>
        <row r="10">
          <cell r="B10" t="str">
            <v>Ивановская область</v>
          </cell>
          <cell r="C10">
            <v>0.95799999999999996</v>
          </cell>
          <cell r="D10">
            <v>0.995</v>
          </cell>
          <cell r="E10">
            <v>0.80600000000000005</v>
          </cell>
          <cell r="F10">
            <v>1.0580000000000001</v>
          </cell>
          <cell r="H10">
            <v>1</v>
          </cell>
          <cell r="I10">
            <v>1</v>
          </cell>
          <cell r="J10">
            <v>1</v>
          </cell>
          <cell r="K10">
            <v>1</v>
          </cell>
          <cell r="L10">
            <v>1</v>
          </cell>
          <cell r="M10">
            <v>2.1000000000000001E-2</v>
          </cell>
          <cell r="N10">
            <v>1.9E-2</v>
          </cell>
          <cell r="O10">
            <v>0.01</v>
          </cell>
          <cell r="P10">
            <v>3.2000000000000001E-2</v>
          </cell>
          <cell r="Q10">
            <v>0</v>
          </cell>
        </row>
        <row r="11">
          <cell r="B11" t="str">
            <v>Калужская область</v>
          </cell>
          <cell r="C11">
            <v>0.96599999999999997</v>
          </cell>
          <cell r="D11">
            <v>0.97399999999999998</v>
          </cell>
          <cell r="E11">
            <v>0.93799999999999994</v>
          </cell>
          <cell r="F11">
            <v>0.96499999999999997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  <cell r="L11">
            <v>1</v>
          </cell>
          <cell r="M11">
            <v>2.1000000000000001E-2</v>
          </cell>
          <cell r="N11">
            <v>1.9E-2</v>
          </cell>
          <cell r="O11">
            <v>0.01</v>
          </cell>
          <cell r="P11">
            <v>3.2000000000000001E-2</v>
          </cell>
          <cell r="Q11">
            <v>0</v>
          </cell>
        </row>
        <row r="12">
          <cell r="B12" t="str">
            <v>Костромская область</v>
          </cell>
          <cell r="C12">
            <v>0.98699999999999999</v>
          </cell>
          <cell r="D12">
            <v>1.018</v>
          </cell>
          <cell r="E12">
            <v>0.875</v>
          </cell>
          <cell r="F12">
            <v>1.0069999999999999</v>
          </cell>
          <cell r="H12">
            <v>1</v>
          </cell>
          <cell r="I12">
            <v>1</v>
          </cell>
          <cell r="J12">
            <v>1</v>
          </cell>
          <cell r="K12">
            <v>1</v>
          </cell>
          <cell r="L12">
            <v>1</v>
          </cell>
          <cell r="M12">
            <v>3.2000000000000001E-2</v>
          </cell>
          <cell r="N12">
            <v>2.8999999999999998E-2</v>
          </cell>
          <cell r="O12">
            <v>1.3000000000000001E-2</v>
          </cell>
          <cell r="P12">
            <v>0.04</v>
          </cell>
          <cell r="Q12">
            <v>3.0000000000000001E-3</v>
          </cell>
        </row>
        <row r="13">
          <cell r="B13" t="str">
            <v>Курская область</v>
          </cell>
          <cell r="C13">
            <v>0.93500000000000005</v>
          </cell>
          <cell r="D13">
            <v>0.92200000000000004</v>
          </cell>
          <cell r="E13">
            <v>0.91900000000000004</v>
          </cell>
          <cell r="F13">
            <v>1.1519999999999999</v>
          </cell>
          <cell r="H13">
            <v>1</v>
          </cell>
          <cell r="I13">
            <v>1</v>
          </cell>
          <cell r="J13">
            <v>1</v>
          </cell>
          <cell r="K13">
            <v>1</v>
          </cell>
          <cell r="L13">
            <v>1</v>
          </cell>
          <cell r="M13">
            <v>2.1000000000000001E-2</v>
          </cell>
          <cell r="N13">
            <v>1.9E-2</v>
          </cell>
          <cell r="O13">
            <v>0.01</v>
          </cell>
          <cell r="P13">
            <v>3.2000000000000001E-2</v>
          </cell>
          <cell r="Q13">
            <v>0</v>
          </cell>
        </row>
        <row r="14">
          <cell r="B14" t="str">
            <v>Липецкая область</v>
          </cell>
          <cell r="C14">
            <v>0.86</v>
          </cell>
          <cell r="D14">
            <v>0.92100000000000004</v>
          </cell>
          <cell r="E14">
            <v>0.628</v>
          </cell>
          <cell r="F14">
            <v>0.93899999999999995</v>
          </cell>
          <cell r="H14">
            <v>1</v>
          </cell>
          <cell r="I14">
            <v>1</v>
          </cell>
          <cell r="J14">
            <v>1</v>
          </cell>
          <cell r="K14">
            <v>1</v>
          </cell>
          <cell r="L14">
            <v>1</v>
          </cell>
          <cell r="M14">
            <v>2.1000000000000001E-2</v>
          </cell>
          <cell r="N14">
            <v>1.9E-2</v>
          </cell>
          <cell r="O14">
            <v>0.01</v>
          </cell>
          <cell r="P14">
            <v>3.2000000000000001E-2</v>
          </cell>
          <cell r="Q14">
            <v>0</v>
          </cell>
        </row>
        <row r="15">
          <cell r="B15" t="str">
            <v>Московская область</v>
          </cell>
          <cell r="C15">
            <v>1.0029999999999999</v>
          </cell>
          <cell r="D15">
            <v>1.0029999999999999</v>
          </cell>
          <cell r="E15">
            <v>1.0009999999999999</v>
          </cell>
          <cell r="F15">
            <v>1.0109999999999999</v>
          </cell>
          <cell r="H15">
            <v>1</v>
          </cell>
          <cell r="I15">
            <v>1</v>
          </cell>
          <cell r="J15">
            <v>1</v>
          </cell>
          <cell r="K15">
            <v>1</v>
          </cell>
          <cell r="L15">
            <v>1</v>
          </cell>
          <cell r="M15">
            <v>2.1000000000000001E-2</v>
          </cell>
          <cell r="N15">
            <v>1.9E-2</v>
          </cell>
          <cell r="O15">
            <v>0.01</v>
          </cell>
          <cell r="P15">
            <v>3.2000000000000001E-2</v>
          </cell>
          <cell r="Q15">
            <v>0</v>
          </cell>
        </row>
        <row r="16">
          <cell r="B16" t="str">
            <v>Орловская область</v>
          </cell>
          <cell r="C16">
            <v>1.0069999999999999</v>
          </cell>
          <cell r="D16">
            <v>1.006</v>
          </cell>
          <cell r="E16">
            <v>1.0089999999999999</v>
          </cell>
          <cell r="F16">
            <v>1.008</v>
          </cell>
          <cell r="H16">
            <v>1</v>
          </cell>
          <cell r="I16">
            <v>1</v>
          </cell>
          <cell r="J16">
            <v>1</v>
          </cell>
          <cell r="K16">
            <v>1</v>
          </cell>
          <cell r="L16">
            <v>1</v>
          </cell>
          <cell r="M16">
            <v>2.1000000000000001E-2</v>
          </cell>
          <cell r="N16">
            <v>1.9E-2</v>
          </cell>
          <cell r="O16">
            <v>0.01</v>
          </cell>
          <cell r="P16">
            <v>3.2000000000000001E-2</v>
          </cell>
          <cell r="Q16">
            <v>0</v>
          </cell>
        </row>
        <row r="17">
          <cell r="B17" t="str">
            <v>Рязанская область</v>
          </cell>
          <cell r="C17">
            <v>1.026</v>
          </cell>
          <cell r="D17">
            <v>1.036</v>
          </cell>
          <cell r="E17">
            <v>1</v>
          </cell>
          <cell r="F17">
            <v>0.99099999999999999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2.1000000000000001E-2</v>
          </cell>
          <cell r="N17">
            <v>1.9E-2</v>
          </cell>
          <cell r="O17">
            <v>0.01</v>
          </cell>
          <cell r="P17">
            <v>3.2000000000000001E-2</v>
          </cell>
          <cell r="Q17">
            <v>0</v>
          </cell>
        </row>
        <row r="18">
          <cell r="B18" t="str">
            <v>Смоленская область</v>
          </cell>
          <cell r="C18">
            <v>0.90600000000000003</v>
          </cell>
          <cell r="D18">
            <v>0.92600000000000005</v>
          </cell>
          <cell r="E18">
            <v>0.81299999999999994</v>
          </cell>
          <cell r="F18">
            <v>0.99399999999999999</v>
          </cell>
          <cell r="H18">
            <v>1</v>
          </cell>
          <cell r="I18">
            <v>1</v>
          </cell>
          <cell r="J18">
            <v>1</v>
          </cell>
          <cell r="K18">
            <v>1</v>
          </cell>
          <cell r="L18">
            <v>1</v>
          </cell>
          <cell r="M18">
            <v>2.1000000000000001E-2</v>
          </cell>
          <cell r="N18">
            <v>1.9E-2</v>
          </cell>
          <cell r="O18">
            <v>0.01</v>
          </cell>
          <cell r="P18">
            <v>3.2000000000000001E-2</v>
          </cell>
          <cell r="Q18">
            <v>0</v>
          </cell>
        </row>
        <row r="19">
          <cell r="B19" t="str">
            <v>Тамбовская область</v>
          </cell>
          <cell r="C19">
            <v>0.97</v>
          </cell>
          <cell r="D19">
            <v>1.018</v>
          </cell>
          <cell r="E19">
            <v>0.81799999999999995</v>
          </cell>
          <cell r="F19">
            <v>0.96</v>
          </cell>
          <cell r="H19">
            <v>1</v>
          </cell>
          <cell r="I19">
            <v>1</v>
          </cell>
          <cell r="J19">
            <v>1</v>
          </cell>
          <cell r="K19">
            <v>1</v>
          </cell>
          <cell r="L19">
            <v>1</v>
          </cell>
          <cell r="M19">
            <v>2.1000000000000001E-2</v>
          </cell>
          <cell r="N19">
            <v>1.9E-2</v>
          </cell>
          <cell r="O19">
            <v>0.01</v>
          </cell>
          <cell r="P19">
            <v>3.2000000000000001E-2</v>
          </cell>
          <cell r="Q19">
            <v>0</v>
          </cell>
        </row>
        <row r="20">
          <cell r="B20" t="str">
            <v>Тверская область</v>
          </cell>
          <cell r="C20">
            <v>1.073</v>
          </cell>
          <cell r="D20">
            <v>1.1140000000000001</v>
          </cell>
          <cell r="E20">
            <v>0.96699999999999997</v>
          </cell>
          <cell r="F20">
            <v>0.96599999999999997</v>
          </cell>
          <cell r="H20">
            <v>1</v>
          </cell>
          <cell r="I20">
            <v>1</v>
          </cell>
          <cell r="J20">
            <v>1</v>
          </cell>
          <cell r="K20">
            <v>1</v>
          </cell>
          <cell r="L20">
            <v>1</v>
          </cell>
          <cell r="M20">
            <v>2.1000000000000001E-2</v>
          </cell>
          <cell r="N20">
            <v>1.9E-2</v>
          </cell>
          <cell r="O20">
            <v>0.01</v>
          </cell>
          <cell r="P20">
            <v>3.2000000000000001E-2</v>
          </cell>
          <cell r="Q20">
            <v>0</v>
          </cell>
        </row>
        <row r="21">
          <cell r="B21" t="str">
            <v>Тульская область</v>
          </cell>
          <cell r="C21">
            <v>0.997</v>
          </cell>
          <cell r="D21">
            <v>1.024</v>
          </cell>
          <cell r="E21">
            <v>0.93600000000000005</v>
          </cell>
          <cell r="F21">
            <v>0.89700000000000002</v>
          </cell>
          <cell r="H21">
            <v>1</v>
          </cell>
          <cell r="I21">
            <v>1</v>
          </cell>
          <cell r="J21">
            <v>1</v>
          </cell>
          <cell r="K21">
            <v>1</v>
          </cell>
          <cell r="L21">
            <v>1</v>
          </cell>
          <cell r="M21">
            <v>2.1000000000000001E-2</v>
          </cell>
          <cell r="N21">
            <v>1.9E-2</v>
          </cell>
          <cell r="O21">
            <v>0.01</v>
          </cell>
          <cell r="P21">
            <v>3.2000000000000001E-2</v>
          </cell>
          <cell r="Q21">
            <v>0</v>
          </cell>
        </row>
        <row r="22">
          <cell r="B22" t="str">
            <v>Ярославская область</v>
          </cell>
          <cell r="C22">
            <v>1.04</v>
          </cell>
          <cell r="D22">
            <v>1.05</v>
          </cell>
          <cell r="E22">
            <v>1</v>
          </cell>
          <cell r="F22">
            <v>1</v>
          </cell>
          <cell r="H22">
            <v>1</v>
          </cell>
          <cell r="I22">
            <v>1</v>
          </cell>
          <cell r="J22">
            <v>1</v>
          </cell>
          <cell r="K22">
            <v>1</v>
          </cell>
          <cell r="L22">
            <v>1</v>
          </cell>
          <cell r="M22">
            <v>2.1000000000000001E-2</v>
          </cell>
          <cell r="N22">
            <v>1.9E-2</v>
          </cell>
          <cell r="O22">
            <v>0.01</v>
          </cell>
          <cell r="P22">
            <v>3.2000000000000001E-2</v>
          </cell>
          <cell r="Q22">
            <v>0</v>
          </cell>
        </row>
        <row r="23">
          <cell r="B23" t="str">
            <v>г. Москва</v>
          </cell>
          <cell r="C23">
            <v>0.94599999999999995</v>
          </cell>
          <cell r="H23">
            <v>1</v>
          </cell>
          <cell r="I23">
            <v>1</v>
          </cell>
          <cell r="J23">
            <v>1</v>
          </cell>
          <cell r="K23">
            <v>1</v>
          </cell>
          <cell r="L23">
            <v>1</v>
          </cell>
          <cell r="M23">
            <v>2.1000000000000001E-2</v>
          </cell>
          <cell r="N23">
            <v>1.9E-2</v>
          </cell>
          <cell r="O23">
            <v>0.01</v>
          </cell>
          <cell r="P23">
            <v>3.2000000000000001E-2</v>
          </cell>
          <cell r="Q23">
            <v>0</v>
          </cell>
        </row>
        <row r="24">
          <cell r="B24" t="str">
            <v>Республика Карелия</v>
          </cell>
          <cell r="C24">
            <v>1.2529999999999999</v>
          </cell>
          <cell r="D24">
            <v>1.2689999999999999</v>
          </cell>
          <cell r="E24">
            <v>1.1879999999999999</v>
          </cell>
          <cell r="F24">
            <v>1.2909999999999999</v>
          </cell>
          <cell r="H24">
            <v>1.0900000000000001</v>
          </cell>
          <cell r="I24">
            <v>1</v>
          </cell>
          <cell r="J24">
            <v>1</v>
          </cell>
          <cell r="K24">
            <v>1</v>
          </cell>
          <cell r="L24">
            <v>1</v>
          </cell>
          <cell r="M24">
            <v>2.1000000000000001E-2</v>
          </cell>
          <cell r="N24">
            <v>1.9E-2</v>
          </cell>
          <cell r="O24">
            <v>0.01</v>
          </cell>
          <cell r="P24">
            <v>3.2000000000000001E-2</v>
          </cell>
          <cell r="Q24">
            <v>0</v>
          </cell>
        </row>
        <row r="25">
          <cell r="B25" t="str">
            <v>Республика Коми</v>
          </cell>
          <cell r="C25">
            <v>1.2370000000000001</v>
          </cell>
          <cell r="D25">
            <v>1.29</v>
          </cell>
          <cell r="E25">
            <v>1.0720000000000001</v>
          </cell>
          <cell r="F25">
            <v>1.169</v>
          </cell>
          <cell r="H25">
            <v>1.0900000000000001</v>
          </cell>
          <cell r="I25">
            <v>1</v>
          </cell>
          <cell r="J25">
            <v>1</v>
          </cell>
          <cell r="K25">
            <v>1</v>
          </cell>
          <cell r="L25">
            <v>1</v>
          </cell>
          <cell r="M25">
            <v>3.2000000000000001E-2</v>
          </cell>
          <cell r="N25">
            <v>2.8999999999999998E-2</v>
          </cell>
          <cell r="O25">
            <v>1.3000000000000001E-2</v>
          </cell>
          <cell r="P25">
            <v>0.04</v>
          </cell>
          <cell r="Q25">
            <v>3.0000000000000001E-3</v>
          </cell>
        </row>
        <row r="26">
          <cell r="B26" t="str">
            <v>Архангельская область</v>
          </cell>
          <cell r="C26">
            <v>1.5549999999999999</v>
          </cell>
          <cell r="D26">
            <v>1.653</v>
          </cell>
          <cell r="E26">
            <v>1.32</v>
          </cell>
          <cell r="F26">
            <v>1.19</v>
          </cell>
          <cell r="H26">
            <v>1.0900000000000001</v>
          </cell>
          <cell r="I26">
            <v>1</v>
          </cell>
          <cell r="J26">
            <v>1</v>
          </cell>
          <cell r="K26">
            <v>1</v>
          </cell>
          <cell r="L26">
            <v>1</v>
          </cell>
          <cell r="M26">
            <v>3.2000000000000001E-2</v>
          </cell>
          <cell r="N26">
            <v>2.9000000000000001E-2</v>
          </cell>
          <cell r="O26">
            <v>1.2999999999999999E-2</v>
          </cell>
          <cell r="P26">
            <v>0.04</v>
          </cell>
          <cell r="Q26">
            <v>3.0000000000000001E-3</v>
          </cell>
        </row>
        <row r="27">
          <cell r="B27" t="str">
            <v>Ненецкий национальный округ</v>
          </cell>
          <cell r="C27">
            <v>1.385</v>
          </cell>
          <cell r="H27">
            <v>1.1200000000000001</v>
          </cell>
          <cell r="I27">
            <v>1</v>
          </cell>
          <cell r="J27">
            <v>1</v>
          </cell>
          <cell r="K27">
            <v>1</v>
          </cell>
          <cell r="L27">
            <v>1</v>
          </cell>
          <cell r="M27">
            <v>4.2999999999999997E-2</v>
          </cell>
          <cell r="N27">
            <v>3.6999999999999998E-2</v>
          </cell>
          <cell r="O27">
            <v>1.7000000000000001E-2</v>
          </cell>
          <cell r="P27">
            <v>5.5E-2</v>
          </cell>
          <cell r="Q27">
            <v>4.0000000000000001E-3</v>
          </cell>
        </row>
        <row r="28">
          <cell r="B28" t="str">
            <v>Вологодская область</v>
          </cell>
          <cell r="C28">
            <v>1.0820000000000001</v>
          </cell>
          <cell r="D28">
            <v>1.087</v>
          </cell>
          <cell r="E28">
            <v>1.044</v>
          </cell>
          <cell r="F28">
            <v>1.167</v>
          </cell>
          <cell r="H28">
            <v>1</v>
          </cell>
          <cell r="I28">
            <v>1</v>
          </cell>
          <cell r="J28">
            <v>1</v>
          </cell>
          <cell r="K28">
            <v>1</v>
          </cell>
          <cell r="L28">
            <v>1</v>
          </cell>
          <cell r="M28">
            <v>3.2000000000000001E-2</v>
          </cell>
          <cell r="N28">
            <v>2.8999999999999998E-2</v>
          </cell>
          <cell r="O28">
            <v>1.3000000000000001E-2</v>
          </cell>
          <cell r="P28">
            <v>0.04</v>
          </cell>
          <cell r="Q28">
            <v>3.0000000000000001E-3</v>
          </cell>
        </row>
        <row r="29">
          <cell r="B29" t="str">
            <v>Калининградская область</v>
          </cell>
          <cell r="C29">
            <v>1.3540000000000001</v>
          </cell>
          <cell r="D29">
            <v>1.4530000000000001</v>
          </cell>
          <cell r="E29">
            <v>1.0620000000000001</v>
          </cell>
          <cell r="F29">
            <v>1.1850000000000001</v>
          </cell>
          <cell r="H29">
            <v>1</v>
          </cell>
          <cell r="I29">
            <v>1</v>
          </cell>
          <cell r="J29">
            <v>1</v>
          </cell>
          <cell r="K29">
            <v>1</v>
          </cell>
          <cell r="L29">
            <v>1</v>
          </cell>
          <cell r="M29">
            <v>6.0000000000000001E-3</v>
          </cell>
          <cell r="N29">
            <v>4.0000000000000001E-3</v>
          </cell>
          <cell r="O29">
            <v>3.0000000000000001E-3</v>
          </cell>
          <cell r="P29">
            <v>6.9999999999999993E-3</v>
          </cell>
          <cell r="Q29">
            <v>0</v>
          </cell>
        </row>
        <row r="30">
          <cell r="B30" t="str">
            <v>Ленинградская область</v>
          </cell>
          <cell r="C30">
            <v>1.2669999999999999</v>
          </cell>
          <cell r="D30">
            <v>1.1080000000000001</v>
          </cell>
          <cell r="E30">
            <v>1.8959999999999999</v>
          </cell>
          <cell r="F30">
            <v>0.95699999999999996</v>
          </cell>
          <cell r="H30">
            <v>1</v>
          </cell>
          <cell r="I30">
            <v>1</v>
          </cell>
          <cell r="J30">
            <v>1</v>
          </cell>
          <cell r="K30">
            <v>1</v>
          </cell>
          <cell r="L30">
            <v>1</v>
          </cell>
          <cell r="M30">
            <v>2.1000000000000001E-2</v>
          </cell>
          <cell r="N30">
            <v>1.9E-2</v>
          </cell>
          <cell r="O30">
            <v>0.01</v>
          </cell>
          <cell r="P30">
            <v>3.2000000000000001E-2</v>
          </cell>
          <cell r="Q30">
            <v>0</v>
          </cell>
        </row>
        <row r="31">
          <cell r="B31" t="str">
            <v>Мурманская область</v>
          </cell>
          <cell r="C31">
            <v>1.657</v>
          </cell>
          <cell r="D31">
            <v>1.6120000000000001</v>
          </cell>
          <cell r="E31">
            <v>1.9570000000000001</v>
          </cell>
          <cell r="F31">
            <v>1.1359999999999999</v>
          </cell>
          <cell r="H31">
            <v>1.0900000000000001</v>
          </cell>
          <cell r="I31">
            <v>1</v>
          </cell>
          <cell r="J31">
            <v>1</v>
          </cell>
          <cell r="K31">
            <v>1</v>
          </cell>
          <cell r="L31">
            <v>1</v>
          </cell>
          <cell r="M31">
            <v>7.0000000000000007E-2</v>
          </cell>
          <cell r="N31">
            <v>6.0999999999999999E-2</v>
          </cell>
          <cell r="O31">
            <v>2.7000000000000003E-2</v>
          </cell>
          <cell r="P31">
            <v>9.3000000000000013E-2</v>
          </cell>
          <cell r="Q31">
            <v>6.0000000000000001E-3</v>
          </cell>
        </row>
        <row r="32">
          <cell r="B32" t="str">
            <v>Новгородская область</v>
          </cell>
          <cell r="C32">
            <v>1.17</v>
          </cell>
          <cell r="D32">
            <v>1.0760000000000001</v>
          </cell>
          <cell r="E32">
            <v>1.516</v>
          </cell>
          <cell r="F32">
            <v>1.0780000000000001</v>
          </cell>
          <cell r="H32">
            <v>1</v>
          </cell>
          <cell r="I32">
            <v>1</v>
          </cell>
          <cell r="J32">
            <v>1</v>
          </cell>
          <cell r="K32">
            <v>1</v>
          </cell>
          <cell r="L32">
            <v>1</v>
          </cell>
          <cell r="M32">
            <v>2.1000000000000001E-2</v>
          </cell>
          <cell r="N32">
            <v>1.9E-2</v>
          </cell>
          <cell r="O32">
            <v>0.01</v>
          </cell>
          <cell r="P32">
            <v>3.2000000000000001E-2</v>
          </cell>
          <cell r="Q32">
            <v>0</v>
          </cell>
        </row>
        <row r="33">
          <cell r="B33" t="str">
            <v>Псковская область</v>
          </cell>
          <cell r="C33">
            <v>0.92300000000000004</v>
          </cell>
          <cell r="D33">
            <v>0.93100000000000005</v>
          </cell>
          <cell r="E33">
            <v>0.85399999999999998</v>
          </cell>
          <cell r="F33">
            <v>1.073</v>
          </cell>
          <cell r="H33">
            <v>1</v>
          </cell>
          <cell r="I33">
            <v>1</v>
          </cell>
          <cell r="J33">
            <v>1</v>
          </cell>
          <cell r="K33">
            <v>1</v>
          </cell>
          <cell r="L33">
            <v>1</v>
          </cell>
          <cell r="M33">
            <v>1.2E-2</v>
          </cell>
          <cell r="N33">
            <v>0.01</v>
          </cell>
          <cell r="O33">
            <v>6.0000000000000001E-3</v>
          </cell>
          <cell r="P33">
            <v>1.6E-2</v>
          </cell>
          <cell r="Q33">
            <v>0</v>
          </cell>
        </row>
        <row r="34">
          <cell r="B34" t="str">
            <v>г. Санкт-Петербург</v>
          </cell>
          <cell r="C34">
            <v>1.107</v>
          </cell>
          <cell r="D34">
            <v>1.1659999999999999</v>
          </cell>
          <cell r="E34">
            <v>1.2230000000000001</v>
          </cell>
          <cell r="F34">
            <v>1.0840000000000001</v>
          </cell>
          <cell r="H34">
            <v>1</v>
          </cell>
          <cell r="I34">
            <v>1</v>
          </cell>
          <cell r="J34">
            <v>1</v>
          </cell>
          <cell r="K34">
            <v>1</v>
          </cell>
          <cell r="L34">
            <v>1</v>
          </cell>
          <cell r="M34">
            <v>2.1000000000000001E-2</v>
          </cell>
          <cell r="N34">
            <v>1.9E-2</v>
          </cell>
          <cell r="O34">
            <v>0.01</v>
          </cell>
          <cell r="P34">
            <v>3.2000000000000001E-2</v>
          </cell>
          <cell r="Q34">
            <v>0</v>
          </cell>
        </row>
        <row r="35">
          <cell r="B35" t="str">
            <v>Республика Адыгея</v>
          </cell>
          <cell r="C35">
            <v>0.94199999999999995</v>
          </cell>
          <cell r="D35">
            <v>0.95</v>
          </cell>
          <cell r="E35">
            <v>0.91100000000000003</v>
          </cell>
          <cell r="F35">
            <v>0.96499999999999997</v>
          </cell>
          <cell r="H35">
            <v>0.94</v>
          </cell>
          <cell r="I35">
            <v>1</v>
          </cell>
          <cell r="J35">
            <v>1</v>
          </cell>
          <cell r="K35">
            <v>1</v>
          </cell>
          <cell r="L35">
            <v>1</v>
          </cell>
          <cell r="M35">
            <v>6.0000000000000001E-3</v>
          </cell>
          <cell r="N35">
            <v>4.0000000000000001E-3</v>
          </cell>
          <cell r="O35">
            <v>3.0000000000000001E-3</v>
          </cell>
          <cell r="P35">
            <v>6.9999999999999993E-3</v>
          </cell>
          <cell r="Q35">
            <v>0</v>
          </cell>
        </row>
        <row r="36">
          <cell r="B36" t="str">
            <v>Астраханская область</v>
          </cell>
          <cell r="C36">
            <v>1.1319999999999999</v>
          </cell>
          <cell r="D36">
            <v>1.1930000000000001</v>
          </cell>
          <cell r="E36">
            <v>0.91900000000000004</v>
          </cell>
          <cell r="F36">
            <v>1.145</v>
          </cell>
          <cell r="H36">
            <v>0.94</v>
          </cell>
          <cell r="I36">
            <v>1</v>
          </cell>
          <cell r="J36">
            <v>1</v>
          </cell>
          <cell r="K36">
            <v>1</v>
          </cell>
          <cell r="L36">
            <v>1</v>
          </cell>
          <cell r="M36">
            <v>1.2E-2</v>
          </cell>
          <cell r="N36">
            <v>0.01</v>
          </cell>
          <cell r="O36">
            <v>6.0000000000000001E-3</v>
          </cell>
          <cell r="P36">
            <v>1.6E-2</v>
          </cell>
          <cell r="Q36">
            <v>0</v>
          </cell>
        </row>
        <row r="37">
          <cell r="B37" t="str">
            <v>Волгоградская область</v>
          </cell>
          <cell r="C37">
            <v>0.97799999999999998</v>
          </cell>
          <cell r="D37">
            <v>0.98</v>
          </cell>
          <cell r="E37">
            <v>0.98499999999999999</v>
          </cell>
          <cell r="F37">
            <v>0.92500000000000004</v>
          </cell>
          <cell r="H37">
            <v>0.94</v>
          </cell>
          <cell r="I37">
            <v>1</v>
          </cell>
          <cell r="J37">
            <v>1</v>
          </cell>
          <cell r="K37">
            <v>1</v>
          </cell>
          <cell r="L37">
            <v>1</v>
          </cell>
          <cell r="M37">
            <v>2.1000000000000001E-2</v>
          </cell>
          <cell r="N37">
            <v>1.9E-2</v>
          </cell>
          <cell r="O37">
            <v>0.01</v>
          </cell>
          <cell r="P37">
            <v>3.2000000000000001E-2</v>
          </cell>
          <cell r="Q37">
            <v>0</v>
          </cell>
        </row>
        <row r="38">
          <cell r="B38" t="str">
            <v>Республика Калмыкия</v>
          </cell>
          <cell r="C38">
            <v>1.0189999999999999</v>
          </cell>
          <cell r="D38">
            <v>1.095</v>
          </cell>
          <cell r="E38">
            <v>0.77500000000000002</v>
          </cell>
          <cell r="F38">
            <v>0.95299999999999996</v>
          </cell>
          <cell r="H38">
            <v>1</v>
          </cell>
          <cell r="I38">
            <v>1</v>
          </cell>
          <cell r="J38">
            <v>1</v>
          </cell>
          <cell r="K38">
            <v>1</v>
          </cell>
          <cell r="L38">
            <v>1</v>
          </cell>
          <cell r="M38">
            <v>1.2E-2</v>
          </cell>
          <cell r="N38">
            <v>0.01</v>
          </cell>
          <cell r="O38">
            <v>6.0000000000000001E-3</v>
          </cell>
          <cell r="P38">
            <v>1.6E-2</v>
          </cell>
          <cell r="Q38">
            <v>0</v>
          </cell>
        </row>
        <row r="39">
          <cell r="B39" t="str">
            <v>Краснодарский край</v>
          </cell>
          <cell r="C39">
            <v>0.94199999999999995</v>
          </cell>
          <cell r="D39">
            <v>0.95</v>
          </cell>
          <cell r="E39">
            <v>0.91100000000000003</v>
          </cell>
          <cell r="F39">
            <v>0.96499999999999997</v>
          </cell>
          <cell r="H39">
            <v>0.94</v>
          </cell>
          <cell r="I39">
            <v>1</v>
          </cell>
          <cell r="J39">
            <v>1</v>
          </cell>
          <cell r="K39">
            <v>1</v>
          </cell>
          <cell r="L39">
            <v>1</v>
          </cell>
          <cell r="M39">
            <v>6.0000000000000001E-3</v>
          </cell>
          <cell r="N39">
            <v>4.0000000000000001E-3</v>
          </cell>
          <cell r="O39">
            <v>3.0000000000000001E-3</v>
          </cell>
          <cell r="P39">
            <v>6.9999999999999993E-3</v>
          </cell>
          <cell r="Q39">
            <v>0</v>
          </cell>
        </row>
        <row r="40">
          <cell r="B40" t="str">
            <v>Ростовская область</v>
          </cell>
          <cell r="C40">
            <v>0.98399999999999999</v>
          </cell>
          <cell r="D40">
            <v>0.97899999999999998</v>
          </cell>
          <cell r="E40">
            <v>1</v>
          </cell>
          <cell r="F40">
            <v>0.98</v>
          </cell>
          <cell r="H40">
            <v>0.94</v>
          </cell>
          <cell r="I40">
            <v>1</v>
          </cell>
          <cell r="J40">
            <v>1</v>
          </cell>
          <cell r="K40">
            <v>1</v>
          </cell>
          <cell r="L40">
            <v>1</v>
          </cell>
          <cell r="M40">
            <v>1.2E-2</v>
          </cell>
          <cell r="N40">
            <v>0.01</v>
          </cell>
          <cell r="O40">
            <v>6.0000000000000001E-3</v>
          </cell>
          <cell r="P40">
            <v>1.6E-2</v>
          </cell>
          <cell r="Q40">
            <v>0</v>
          </cell>
        </row>
        <row r="41">
          <cell r="B41" t="str">
            <v>Республика Дагестан</v>
          </cell>
          <cell r="C41">
            <v>1.208</v>
          </cell>
          <cell r="D41">
            <v>1.276</v>
          </cell>
          <cell r="E41">
            <v>1</v>
          </cell>
          <cell r="F41">
            <v>1.127</v>
          </cell>
          <cell r="H41">
            <v>0.94</v>
          </cell>
          <cell r="I41">
            <v>1</v>
          </cell>
          <cell r="J41">
            <v>1</v>
          </cell>
          <cell r="K41">
            <v>1</v>
          </cell>
          <cell r="L41">
            <v>1</v>
          </cell>
          <cell r="M41">
            <v>6.0000000000000001E-3</v>
          </cell>
          <cell r="N41">
            <v>4.0000000000000001E-3</v>
          </cell>
          <cell r="O41">
            <v>3.0000000000000001E-3</v>
          </cell>
          <cell r="P41">
            <v>6.9999999999999993E-3</v>
          </cell>
          <cell r="Q41">
            <v>0</v>
          </cell>
        </row>
        <row r="42">
          <cell r="B42" t="str">
            <v>Республика Ингушетия</v>
          </cell>
          <cell r="C42">
            <v>0.98099999999999998</v>
          </cell>
          <cell r="D42">
            <v>0.98799999999999999</v>
          </cell>
          <cell r="E42">
            <v>0.94099999999999995</v>
          </cell>
          <cell r="F42">
            <v>1.038</v>
          </cell>
          <cell r="H42">
            <v>0.94</v>
          </cell>
          <cell r="I42">
            <v>1</v>
          </cell>
          <cell r="J42">
            <v>1</v>
          </cell>
          <cell r="K42">
            <v>1</v>
          </cell>
          <cell r="L42">
            <v>1</v>
          </cell>
          <cell r="M42">
            <v>6.0000000000000001E-3</v>
          </cell>
          <cell r="N42">
            <v>4.0000000000000001E-3</v>
          </cell>
          <cell r="O42">
            <v>3.0000000000000001E-3</v>
          </cell>
          <cell r="P42">
            <v>6.9999999999999993E-3</v>
          </cell>
          <cell r="Q42">
            <v>0</v>
          </cell>
        </row>
        <row r="43">
          <cell r="B43" t="str">
            <v>Кабардино-Балкарская Республика</v>
          </cell>
          <cell r="C43">
            <v>1.091</v>
          </cell>
          <cell r="D43">
            <v>1.097</v>
          </cell>
          <cell r="E43">
            <v>1.1339999999999999</v>
          </cell>
          <cell r="F43">
            <v>0.86099999999999999</v>
          </cell>
          <cell r="H43">
            <v>0.94</v>
          </cell>
          <cell r="I43">
            <v>1</v>
          </cell>
          <cell r="J43">
            <v>1</v>
          </cell>
          <cell r="K43">
            <v>1</v>
          </cell>
          <cell r="L43">
            <v>1</v>
          </cell>
          <cell r="M43">
            <v>6.0000000000000001E-3</v>
          </cell>
          <cell r="N43">
            <v>4.0000000000000001E-3</v>
          </cell>
          <cell r="O43">
            <v>3.0000000000000001E-3</v>
          </cell>
          <cell r="P43">
            <v>6.9999999999999993E-3</v>
          </cell>
          <cell r="Q43">
            <v>0</v>
          </cell>
        </row>
        <row r="44">
          <cell r="B44" t="str">
            <v>Карачаево-Черкесская Республика</v>
          </cell>
          <cell r="C44">
            <v>0.88100000000000001</v>
          </cell>
          <cell r="D44">
            <v>0.86799999999999999</v>
          </cell>
          <cell r="E44">
            <v>0.91100000000000003</v>
          </cell>
          <cell r="F44">
            <v>0.93700000000000006</v>
          </cell>
          <cell r="H44">
            <v>0.94</v>
          </cell>
          <cell r="I44">
            <v>1</v>
          </cell>
          <cell r="J44">
            <v>1</v>
          </cell>
          <cell r="K44">
            <v>1</v>
          </cell>
          <cell r="L44">
            <v>1</v>
          </cell>
          <cell r="M44">
            <v>6.0000000000000001E-3</v>
          </cell>
          <cell r="N44">
            <v>4.0000000000000001E-3</v>
          </cell>
          <cell r="O44">
            <v>3.0000000000000001E-3</v>
          </cell>
          <cell r="P44">
            <v>6.9999999999999993E-3</v>
          </cell>
          <cell r="Q44">
            <v>0</v>
          </cell>
        </row>
        <row r="45">
          <cell r="B45" t="str">
            <v>Республика Северная Осетия-Алания</v>
          </cell>
          <cell r="C45">
            <v>1.093</v>
          </cell>
          <cell r="D45">
            <v>1.075</v>
          </cell>
          <cell r="E45">
            <v>1.1499999999999999</v>
          </cell>
          <cell r="F45">
            <v>1.103</v>
          </cell>
          <cell r="H45">
            <v>0.94</v>
          </cell>
          <cell r="I45">
            <v>1</v>
          </cell>
          <cell r="J45">
            <v>1</v>
          </cell>
          <cell r="K45">
            <v>1</v>
          </cell>
          <cell r="L45">
            <v>1</v>
          </cell>
          <cell r="M45">
            <v>6.0000000000000001E-3</v>
          </cell>
          <cell r="N45">
            <v>4.0000000000000001E-3</v>
          </cell>
          <cell r="O45">
            <v>3.0000000000000001E-3</v>
          </cell>
          <cell r="P45">
            <v>6.9999999999999993E-3</v>
          </cell>
          <cell r="Q45">
            <v>0</v>
          </cell>
        </row>
        <row r="46">
          <cell r="B46" t="str">
            <v>Чеченская Республика</v>
          </cell>
          <cell r="C46">
            <v>1.089</v>
          </cell>
          <cell r="D46">
            <v>0.99199999999999999</v>
          </cell>
          <cell r="E46">
            <v>1.38</v>
          </cell>
          <cell r="F46">
            <v>1.224</v>
          </cell>
          <cell r="H46">
            <v>0.94</v>
          </cell>
          <cell r="I46">
            <v>1</v>
          </cell>
          <cell r="J46">
            <v>1</v>
          </cell>
          <cell r="K46">
            <v>1</v>
          </cell>
          <cell r="L46">
            <v>1</v>
          </cell>
          <cell r="M46">
            <v>6.0000000000000001E-3</v>
          </cell>
          <cell r="N46">
            <v>4.0000000000000001E-3</v>
          </cell>
          <cell r="O46">
            <v>3.0000000000000001E-3</v>
          </cell>
          <cell r="P46">
            <v>6.9999999999999993E-3</v>
          </cell>
          <cell r="Q46">
            <v>0</v>
          </cell>
        </row>
        <row r="47">
          <cell r="B47" t="str">
            <v>Ставропольский край</v>
          </cell>
          <cell r="C47">
            <v>0.89</v>
          </cell>
          <cell r="D47">
            <v>0.92200000000000004</v>
          </cell>
          <cell r="E47">
            <v>0.78200000000000003</v>
          </cell>
          <cell r="F47">
            <v>0.88500000000000001</v>
          </cell>
          <cell r="H47">
            <v>0.94</v>
          </cell>
          <cell r="I47">
            <v>1</v>
          </cell>
          <cell r="J47">
            <v>1</v>
          </cell>
          <cell r="K47">
            <v>1</v>
          </cell>
          <cell r="L47">
            <v>1</v>
          </cell>
          <cell r="M47">
            <v>6.0000000000000001E-3</v>
          </cell>
          <cell r="N47">
            <v>4.0000000000000001E-3</v>
          </cell>
          <cell r="O47">
            <v>3.0000000000000001E-3</v>
          </cell>
          <cell r="P47">
            <v>6.9999999999999993E-3</v>
          </cell>
          <cell r="Q47">
            <v>0</v>
          </cell>
        </row>
        <row r="48">
          <cell r="B48" t="str">
            <v>Республика Башкортостан</v>
          </cell>
          <cell r="C48">
            <v>1.133</v>
          </cell>
          <cell r="D48">
            <v>1.0840000000000001</v>
          </cell>
          <cell r="E48">
            <v>1.2649999999999999</v>
          </cell>
          <cell r="F48">
            <v>1.2470000000000001</v>
          </cell>
          <cell r="H48">
            <v>1.0900000000000001</v>
          </cell>
          <cell r="I48">
            <v>1</v>
          </cell>
          <cell r="J48">
            <v>1</v>
          </cell>
          <cell r="K48">
            <v>1</v>
          </cell>
          <cell r="L48">
            <v>1</v>
          </cell>
          <cell r="M48">
            <v>3.2000000000000001E-2</v>
          </cell>
          <cell r="N48">
            <v>2.8999999999999998E-2</v>
          </cell>
          <cell r="O48">
            <v>1.3000000000000001E-2</v>
          </cell>
          <cell r="P48">
            <v>0.04</v>
          </cell>
          <cell r="Q48">
            <v>3.0000000000000001E-3</v>
          </cell>
        </row>
        <row r="49">
          <cell r="B49" t="str">
            <v>Республика Марий Эл</v>
          </cell>
          <cell r="C49">
            <v>1.054</v>
          </cell>
          <cell r="D49">
            <v>1.1160000000000001</v>
          </cell>
          <cell r="E49">
            <v>0.84399999999999997</v>
          </cell>
          <cell r="F49">
            <v>1.0580000000000001</v>
          </cell>
          <cell r="H49">
            <v>1</v>
          </cell>
          <cell r="I49">
            <v>1</v>
          </cell>
          <cell r="J49">
            <v>1</v>
          </cell>
          <cell r="K49">
            <v>1</v>
          </cell>
          <cell r="L49">
            <v>1</v>
          </cell>
          <cell r="M49">
            <v>3.2000000000000001E-2</v>
          </cell>
          <cell r="N49">
            <v>2.8999999999999998E-2</v>
          </cell>
          <cell r="O49">
            <v>1.3000000000000001E-2</v>
          </cell>
          <cell r="P49">
            <v>0.04</v>
          </cell>
          <cell r="Q49">
            <v>3.0000000000000001E-3</v>
          </cell>
        </row>
        <row r="50">
          <cell r="B50" t="str">
            <v>Республика Мордовия</v>
          </cell>
          <cell r="C50">
            <v>1.018</v>
          </cell>
          <cell r="D50">
            <v>0.98799999999999999</v>
          </cell>
          <cell r="E50">
            <v>0.93700000000000006</v>
          </cell>
          <cell r="F50">
            <v>1.677</v>
          </cell>
          <cell r="H50">
            <v>1</v>
          </cell>
          <cell r="I50">
            <v>1</v>
          </cell>
          <cell r="J50">
            <v>1</v>
          </cell>
          <cell r="K50">
            <v>1</v>
          </cell>
          <cell r="L50">
            <v>1</v>
          </cell>
          <cell r="M50">
            <v>3.2000000000000001E-2</v>
          </cell>
          <cell r="N50">
            <v>2.8999999999999998E-2</v>
          </cell>
          <cell r="O50">
            <v>1.3000000000000001E-2</v>
          </cell>
          <cell r="P50">
            <v>0.04</v>
          </cell>
          <cell r="Q50">
            <v>3.0000000000000001E-3</v>
          </cell>
        </row>
        <row r="51">
          <cell r="B51" t="str">
            <v>Республика Татарстан</v>
          </cell>
          <cell r="C51">
            <v>1.0209999999999999</v>
          </cell>
          <cell r="D51">
            <v>1.0289999999999999</v>
          </cell>
          <cell r="E51">
            <v>0.93799999999999994</v>
          </cell>
          <cell r="F51">
            <v>1.2230000000000001</v>
          </cell>
          <cell r="H51">
            <v>1</v>
          </cell>
          <cell r="I51">
            <v>1</v>
          </cell>
          <cell r="J51">
            <v>1</v>
          </cell>
          <cell r="K51">
            <v>1</v>
          </cell>
          <cell r="L51">
            <v>1</v>
          </cell>
          <cell r="M51">
            <v>3.2000000000000001E-2</v>
          </cell>
          <cell r="N51">
            <v>2.8999999999999998E-2</v>
          </cell>
          <cell r="O51">
            <v>1.3000000000000001E-2</v>
          </cell>
          <cell r="P51">
            <v>0.04</v>
          </cell>
          <cell r="Q51">
            <v>3.0000000000000001E-3</v>
          </cell>
        </row>
        <row r="52">
          <cell r="B52" t="str">
            <v>Удмуртская Республика</v>
          </cell>
          <cell r="C52">
            <v>1.06</v>
          </cell>
          <cell r="D52">
            <v>1.0629999999999999</v>
          </cell>
          <cell r="E52">
            <v>1.0740000000000001</v>
          </cell>
          <cell r="F52">
            <v>0.98099999999999998</v>
          </cell>
          <cell r="H52">
            <v>1.1100000000000001</v>
          </cell>
          <cell r="I52">
            <v>1</v>
          </cell>
          <cell r="J52">
            <v>1</v>
          </cell>
          <cell r="K52">
            <v>1</v>
          </cell>
          <cell r="L52">
            <v>1</v>
          </cell>
          <cell r="M52">
            <v>3.2000000000000001E-2</v>
          </cell>
          <cell r="N52">
            <v>2.8999999999999998E-2</v>
          </cell>
          <cell r="O52">
            <v>1.3000000000000001E-2</v>
          </cell>
          <cell r="P52">
            <v>0.04</v>
          </cell>
          <cell r="Q52">
            <v>3.0000000000000001E-3</v>
          </cell>
        </row>
        <row r="53">
          <cell r="B53" t="str">
            <v>Чувашская Республика</v>
          </cell>
          <cell r="C53">
            <v>0.98299999999999998</v>
          </cell>
          <cell r="D53">
            <v>0.99099999999999999</v>
          </cell>
          <cell r="E53">
            <v>0.93500000000000005</v>
          </cell>
          <cell r="F53">
            <v>1.0620000000000001</v>
          </cell>
          <cell r="H53">
            <v>1</v>
          </cell>
          <cell r="I53">
            <v>1</v>
          </cell>
          <cell r="J53">
            <v>1</v>
          </cell>
          <cell r="K53">
            <v>1</v>
          </cell>
          <cell r="L53">
            <v>1</v>
          </cell>
          <cell r="M53">
            <v>3.2000000000000001E-2</v>
          </cell>
          <cell r="N53">
            <v>2.8999999999999998E-2</v>
          </cell>
          <cell r="O53">
            <v>1.3000000000000001E-2</v>
          </cell>
          <cell r="P53">
            <v>0.04</v>
          </cell>
          <cell r="Q53">
            <v>3.0000000000000001E-3</v>
          </cell>
        </row>
        <row r="54">
          <cell r="B54" t="str">
            <v>Кировская область</v>
          </cell>
          <cell r="C54">
            <v>1.0549999999999999</v>
          </cell>
          <cell r="D54">
            <v>1.0309999999999999</v>
          </cell>
          <cell r="E54">
            <v>1.141</v>
          </cell>
          <cell r="F54">
            <v>1.0429999999999999</v>
          </cell>
          <cell r="H54">
            <v>1.0900000000000001</v>
          </cell>
          <cell r="I54">
            <v>1</v>
          </cell>
          <cell r="J54">
            <v>1</v>
          </cell>
          <cell r="K54">
            <v>1</v>
          </cell>
          <cell r="L54">
            <v>1</v>
          </cell>
          <cell r="M54">
            <v>3.2000000000000001E-2</v>
          </cell>
          <cell r="N54">
            <v>2.8999999999999998E-2</v>
          </cell>
          <cell r="O54">
            <v>1.3000000000000001E-2</v>
          </cell>
          <cell r="P54">
            <v>0.04</v>
          </cell>
          <cell r="Q54">
            <v>3.0000000000000001E-3</v>
          </cell>
        </row>
        <row r="55">
          <cell r="B55" t="str">
            <v>Нижегородская область</v>
          </cell>
          <cell r="C55">
            <v>1.014</v>
          </cell>
          <cell r="D55">
            <v>0.99199999999999999</v>
          </cell>
          <cell r="E55">
            <v>1.0489999999999999</v>
          </cell>
          <cell r="F55">
            <v>1.151</v>
          </cell>
          <cell r="H55">
            <v>1</v>
          </cell>
          <cell r="I55">
            <v>1</v>
          </cell>
          <cell r="J55">
            <v>1</v>
          </cell>
          <cell r="K55">
            <v>1</v>
          </cell>
          <cell r="L55">
            <v>1</v>
          </cell>
          <cell r="M55">
            <v>3.2000000000000001E-2</v>
          </cell>
          <cell r="N55">
            <v>2.8999999999999998E-2</v>
          </cell>
          <cell r="O55">
            <v>1.3000000000000001E-2</v>
          </cell>
          <cell r="P55">
            <v>0.04</v>
          </cell>
          <cell r="Q55">
            <v>3.0000000000000001E-3</v>
          </cell>
        </row>
        <row r="56">
          <cell r="B56" t="str">
            <v>Оренбургская область</v>
          </cell>
          <cell r="C56">
            <v>1.117</v>
          </cell>
          <cell r="D56">
            <v>1.135</v>
          </cell>
          <cell r="E56">
            <v>1.04</v>
          </cell>
          <cell r="F56">
            <v>1.1679999999999999</v>
          </cell>
          <cell r="H56">
            <v>1.0900000000000001</v>
          </cell>
          <cell r="I56">
            <v>1</v>
          </cell>
          <cell r="J56">
            <v>1</v>
          </cell>
          <cell r="K56">
            <v>1</v>
          </cell>
          <cell r="L56">
            <v>1</v>
          </cell>
          <cell r="M56">
            <v>3.2000000000000001E-2</v>
          </cell>
          <cell r="N56">
            <v>2.8999999999999998E-2</v>
          </cell>
          <cell r="O56">
            <v>1.3000000000000001E-2</v>
          </cell>
          <cell r="P56">
            <v>0.04</v>
          </cell>
          <cell r="Q56">
            <v>3.0000000000000001E-3</v>
          </cell>
        </row>
        <row r="57">
          <cell r="B57" t="str">
            <v>Пензенская область</v>
          </cell>
          <cell r="C57">
            <v>1.1399999999999999</v>
          </cell>
          <cell r="D57">
            <v>1.194</v>
          </cell>
          <cell r="E57">
            <v>0.97399999999999998</v>
          </cell>
          <cell r="F57">
            <v>1.077</v>
          </cell>
          <cell r="H57">
            <v>1</v>
          </cell>
          <cell r="I57">
            <v>1</v>
          </cell>
          <cell r="J57">
            <v>1</v>
          </cell>
          <cell r="K57">
            <v>1</v>
          </cell>
          <cell r="L57">
            <v>1</v>
          </cell>
          <cell r="M57">
            <v>3.2000000000000001E-2</v>
          </cell>
          <cell r="N57">
            <v>2.8999999999999998E-2</v>
          </cell>
          <cell r="O57">
            <v>1.3000000000000001E-2</v>
          </cell>
          <cell r="P57">
            <v>0.04</v>
          </cell>
          <cell r="Q57">
            <v>3.0000000000000001E-3</v>
          </cell>
        </row>
        <row r="58">
          <cell r="B58" t="str">
            <v>Пермский край</v>
          </cell>
          <cell r="C58">
            <v>1.179</v>
          </cell>
          <cell r="D58">
            <v>1.111</v>
          </cell>
          <cell r="E58">
            <v>1.4219999999999999</v>
          </cell>
          <cell r="F58">
            <v>1.1539999999999999</v>
          </cell>
          <cell r="H58">
            <v>1.1200000000000001</v>
          </cell>
          <cell r="I58">
            <v>1</v>
          </cell>
          <cell r="J58">
            <v>1</v>
          </cell>
          <cell r="K58">
            <v>1</v>
          </cell>
          <cell r="L58">
            <v>1</v>
          </cell>
          <cell r="M58">
            <v>3.2000000000000001E-2</v>
          </cell>
          <cell r="N58">
            <v>2.8999999999999998E-2</v>
          </cell>
          <cell r="O58">
            <v>1.3000000000000001E-2</v>
          </cell>
          <cell r="P58">
            <v>0.04</v>
          </cell>
          <cell r="Q58">
            <v>3.0000000000000001E-3</v>
          </cell>
        </row>
        <row r="59">
          <cell r="B59" t="str">
            <v>Самарская область</v>
          </cell>
          <cell r="C59">
            <v>1</v>
          </cell>
          <cell r="D59">
            <v>0.89600000000000002</v>
          </cell>
          <cell r="E59">
            <v>1.3</v>
          </cell>
          <cell r="F59">
            <v>1.2689999999999999</v>
          </cell>
          <cell r="H59">
            <v>1</v>
          </cell>
          <cell r="I59">
            <v>1</v>
          </cell>
          <cell r="J59">
            <v>1</v>
          </cell>
          <cell r="K59">
            <v>1</v>
          </cell>
          <cell r="L59">
            <v>1</v>
          </cell>
          <cell r="M59">
            <v>3.2000000000000001E-2</v>
          </cell>
          <cell r="N59">
            <v>2.8999999999999998E-2</v>
          </cell>
          <cell r="O59">
            <v>1.3000000000000001E-2</v>
          </cell>
          <cell r="P59">
            <v>0.04</v>
          </cell>
          <cell r="Q59">
            <v>3.0000000000000001E-3</v>
          </cell>
        </row>
        <row r="60">
          <cell r="B60" t="str">
            <v>Саратовская область</v>
          </cell>
          <cell r="C60">
            <v>0.996</v>
          </cell>
          <cell r="D60">
            <v>0.97699999999999998</v>
          </cell>
          <cell r="E60">
            <v>1.0009999999999999</v>
          </cell>
          <cell r="F60">
            <v>1.2090000000000001</v>
          </cell>
          <cell r="H60">
            <v>1</v>
          </cell>
          <cell r="I60">
            <v>1</v>
          </cell>
          <cell r="J60">
            <v>1</v>
          </cell>
          <cell r="K60">
            <v>1</v>
          </cell>
          <cell r="L60">
            <v>1</v>
          </cell>
          <cell r="M60">
            <v>2.1000000000000001E-2</v>
          </cell>
          <cell r="N60">
            <v>1.9E-2</v>
          </cell>
          <cell r="O60">
            <v>0.01</v>
          </cell>
          <cell r="P60">
            <v>3.2000000000000001E-2</v>
          </cell>
          <cell r="Q60">
            <v>0</v>
          </cell>
        </row>
        <row r="61">
          <cell r="B61" t="str">
            <v>Ульяновская область</v>
          </cell>
          <cell r="C61">
            <v>0.97899999999999998</v>
          </cell>
          <cell r="D61">
            <v>0.95399999999999996</v>
          </cell>
          <cell r="E61">
            <v>0.999</v>
          </cell>
          <cell r="F61">
            <v>1.218</v>
          </cell>
          <cell r="H61">
            <v>1</v>
          </cell>
          <cell r="I61">
            <v>1</v>
          </cell>
          <cell r="J61">
            <v>1</v>
          </cell>
          <cell r="K61">
            <v>1</v>
          </cell>
          <cell r="L61">
            <v>1</v>
          </cell>
          <cell r="M61">
            <v>3.2000000000000001E-2</v>
          </cell>
          <cell r="N61">
            <v>2.8999999999999998E-2</v>
          </cell>
          <cell r="O61">
            <v>1.3000000000000001E-2</v>
          </cell>
          <cell r="P61">
            <v>0.04</v>
          </cell>
          <cell r="Q61">
            <v>3.0000000000000001E-3</v>
          </cell>
        </row>
        <row r="62">
          <cell r="B62" t="str">
            <v>Курганская область</v>
          </cell>
          <cell r="C62">
            <v>1.1339999999999999</v>
          </cell>
          <cell r="D62">
            <v>1.1539999999999999</v>
          </cell>
          <cell r="E62">
            <v>1</v>
          </cell>
          <cell r="F62">
            <v>1.3779999999999999</v>
          </cell>
          <cell r="H62">
            <v>1.0900000000000001</v>
          </cell>
          <cell r="I62">
            <v>1</v>
          </cell>
          <cell r="J62">
            <v>1</v>
          </cell>
          <cell r="K62">
            <v>1</v>
          </cell>
          <cell r="L62">
            <v>1</v>
          </cell>
          <cell r="M62">
            <v>3.2000000000000001E-2</v>
          </cell>
          <cell r="N62">
            <v>2.8999999999999998E-2</v>
          </cell>
          <cell r="O62">
            <v>1.3000000000000001E-2</v>
          </cell>
          <cell r="P62">
            <v>0.04</v>
          </cell>
          <cell r="Q62">
            <v>3.0000000000000001E-3</v>
          </cell>
        </row>
        <row r="63">
          <cell r="B63" t="str">
            <v>Свердловская область</v>
          </cell>
          <cell r="C63">
            <v>1.139</v>
          </cell>
          <cell r="D63">
            <v>1.052</v>
          </cell>
          <cell r="E63">
            <v>1.41</v>
          </cell>
          <cell r="F63">
            <v>1.242</v>
          </cell>
          <cell r="H63">
            <v>1.1299999999999999</v>
          </cell>
          <cell r="I63">
            <v>1</v>
          </cell>
          <cell r="J63">
            <v>1</v>
          </cell>
          <cell r="K63">
            <v>1</v>
          </cell>
          <cell r="L63">
            <v>1</v>
          </cell>
          <cell r="M63">
            <v>3.2000000000000001E-2</v>
          </cell>
          <cell r="N63">
            <v>2.8999999999999998E-2</v>
          </cell>
          <cell r="O63">
            <v>1.3000000000000001E-2</v>
          </cell>
          <cell r="P63">
            <v>0.04</v>
          </cell>
          <cell r="Q63">
            <v>3.0000000000000001E-3</v>
          </cell>
        </row>
        <row r="64">
          <cell r="B64" t="str">
            <v>Тюменская область</v>
          </cell>
          <cell r="C64">
            <v>1.06</v>
          </cell>
          <cell r="D64">
            <v>1.0509999999999999</v>
          </cell>
          <cell r="E64">
            <v>1.0940000000000001</v>
          </cell>
          <cell r="F64">
            <v>1.0529999999999999</v>
          </cell>
          <cell r="H64">
            <v>1.0900000000000001</v>
          </cell>
          <cell r="I64">
            <v>1</v>
          </cell>
          <cell r="J64">
            <v>1</v>
          </cell>
          <cell r="K64">
            <v>1</v>
          </cell>
          <cell r="L64">
            <v>1</v>
          </cell>
          <cell r="M64">
            <v>4.2999999999999997E-2</v>
          </cell>
          <cell r="N64">
            <v>3.7000000000000005E-2</v>
          </cell>
          <cell r="O64">
            <v>1.7000000000000001E-2</v>
          </cell>
          <cell r="P64">
            <v>5.5E-2</v>
          </cell>
          <cell r="Q64">
            <v>4.0000000000000001E-3</v>
          </cell>
        </row>
        <row r="65">
          <cell r="B65" t="str">
            <v>Челябинская область</v>
          </cell>
          <cell r="C65">
            <v>1.069</v>
          </cell>
          <cell r="D65">
            <v>1.0069999999999999</v>
          </cell>
          <cell r="E65">
            <v>1.2649999999999999</v>
          </cell>
          <cell r="F65">
            <v>1.129</v>
          </cell>
          <cell r="H65">
            <v>1.1200000000000001</v>
          </cell>
          <cell r="I65">
            <v>1</v>
          </cell>
          <cell r="J65">
            <v>1</v>
          </cell>
          <cell r="K65">
            <v>1</v>
          </cell>
          <cell r="L65">
            <v>1</v>
          </cell>
          <cell r="M65">
            <v>3.2000000000000001E-2</v>
          </cell>
          <cell r="N65">
            <v>2.8999999999999998E-2</v>
          </cell>
          <cell r="O65">
            <v>1.3000000000000001E-2</v>
          </cell>
          <cell r="P65">
            <v>0.04</v>
          </cell>
          <cell r="Q65">
            <v>3.0000000000000001E-3</v>
          </cell>
        </row>
        <row r="66">
          <cell r="B66" t="str">
            <v>Ханты-Мансийский а.о.(Югра)</v>
          </cell>
          <cell r="C66">
            <v>2.09</v>
          </cell>
          <cell r="D66">
            <v>1.7969999999999999</v>
          </cell>
          <cell r="E66">
            <v>3.1480000000000001</v>
          </cell>
          <cell r="F66">
            <v>1.9470000000000001</v>
          </cell>
          <cell r="H66">
            <v>1.18</v>
          </cell>
          <cell r="I66">
            <v>1</v>
          </cell>
          <cell r="J66">
            <v>1</v>
          </cell>
          <cell r="K66">
            <v>1</v>
          </cell>
          <cell r="L66">
            <v>1</v>
          </cell>
          <cell r="M66">
            <v>4.2999999999999997E-2</v>
          </cell>
          <cell r="N66">
            <v>3.7000000000000005E-2</v>
          </cell>
          <cell r="O66">
            <v>1.7000000000000001E-2</v>
          </cell>
          <cell r="P66">
            <v>5.5E-2</v>
          </cell>
          <cell r="Q66">
            <v>4.0000000000000001E-3</v>
          </cell>
        </row>
        <row r="67">
          <cell r="B67" t="str">
            <v>Ямало-Ненецкий а. о.</v>
          </cell>
          <cell r="C67">
            <v>1.42</v>
          </cell>
          <cell r="D67">
            <v>1.38</v>
          </cell>
          <cell r="E67">
            <v>1.661</v>
          </cell>
          <cell r="F67">
            <v>1.07</v>
          </cell>
          <cell r="H67">
            <v>1.21</v>
          </cell>
          <cell r="I67">
            <v>1</v>
          </cell>
          <cell r="J67">
            <v>1</v>
          </cell>
          <cell r="K67">
            <v>1</v>
          </cell>
          <cell r="L67">
            <v>1</v>
          </cell>
          <cell r="M67">
            <v>4.2999999999999997E-2</v>
          </cell>
          <cell r="N67">
            <v>3.7000000000000005E-2</v>
          </cell>
          <cell r="O67">
            <v>1.7000000000000001E-2</v>
          </cell>
          <cell r="P67">
            <v>5.5E-2</v>
          </cell>
          <cell r="Q67">
            <v>4.0000000000000001E-3</v>
          </cell>
        </row>
        <row r="68">
          <cell r="B68" t="str">
            <v>Республика Алтай</v>
          </cell>
          <cell r="C68">
            <v>1.1890000000000001</v>
          </cell>
          <cell r="D68">
            <v>1.2150000000000001</v>
          </cell>
          <cell r="E68">
            <v>1.165</v>
          </cell>
          <cell r="F68">
            <v>0.94799999999999995</v>
          </cell>
          <cell r="H68">
            <v>1.0900000000000001</v>
          </cell>
          <cell r="I68">
            <v>1</v>
          </cell>
          <cell r="J68">
            <v>1</v>
          </cell>
          <cell r="K68">
            <v>1</v>
          </cell>
          <cell r="L68">
            <v>1</v>
          </cell>
          <cell r="M68">
            <v>3.2000000000000001E-2</v>
          </cell>
          <cell r="N68">
            <v>2.8999999999999998E-2</v>
          </cell>
          <cell r="O68">
            <v>1.3000000000000001E-2</v>
          </cell>
          <cell r="P68">
            <v>0.04</v>
          </cell>
          <cell r="Q68">
            <v>3.0000000000000001E-3</v>
          </cell>
        </row>
        <row r="69">
          <cell r="B69" t="str">
            <v>Республика Бурятия</v>
          </cell>
          <cell r="C69">
            <v>1.1919999999999999</v>
          </cell>
          <cell r="D69">
            <v>1.1359999999999999</v>
          </cell>
          <cell r="E69">
            <v>1.397</v>
          </cell>
          <cell r="F69">
            <v>1.151</v>
          </cell>
          <cell r="H69">
            <v>1.0900000000000001</v>
          </cell>
          <cell r="I69">
            <v>1</v>
          </cell>
          <cell r="J69">
            <v>1</v>
          </cell>
          <cell r="K69">
            <v>1</v>
          </cell>
          <cell r="L69">
            <v>1</v>
          </cell>
          <cell r="M69">
            <v>4.2999999999999997E-2</v>
          </cell>
          <cell r="N69">
            <v>3.7000000000000005E-2</v>
          </cell>
          <cell r="O69">
            <v>1.7000000000000001E-2</v>
          </cell>
          <cell r="P69">
            <v>5.5E-2</v>
          </cell>
          <cell r="Q69">
            <v>4.0000000000000001E-3</v>
          </cell>
        </row>
        <row r="70">
          <cell r="B70" t="str">
            <v>Республика Тыва</v>
          </cell>
          <cell r="C70">
            <v>1.32</v>
          </cell>
          <cell r="D70">
            <v>1.2450000000000001</v>
          </cell>
          <cell r="E70">
            <v>1.5980000000000001</v>
          </cell>
          <cell r="F70">
            <v>1.306</v>
          </cell>
          <cell r="H70">
            <v>1.0900000000000001</v>
          </cell>
          <cell r="I70">
            <v>1</v>
          </cell>
          <cell r="J70">
            <v>1</v>
          </cell>
          <cell r="K70">
            <v>1</v>
          </cell>
          <cell r="L70">
            <v>1</v>
          </cell>
          <cell r="M70">
            <v>4.2999999999999997E-2</v>
          </cell>
          <cell r="N70">
            <v>3.7000000000000005E-2</v>
          </cell>
          <cell r="O70">
            <v>1.7000000000000001E-2</v>
          </cell>
          <cell r="P70">
            <v>5.5E-2</v>
          </cell>
          <cell r="Q70">
            <v>4.0000000000000001E-3</v>
          </cell>
        </row>
        <row r="71">
          <cell r="B71" t="str">
            <v>Республика Хакасия</v>
          </cell>
          <cell r="C71">
            <v>1.3440000000000001</v>
          </cell>
          <cell r="D71">
            <v>1.371</v>
          </cell>
          <cell r="E71">
            <v>1.304</v>
          </cell>
          <cell r="F71">
            <v>1.1579999999999999</v>
          </cell>
          <cell r="H71">
            <v>1.0900000000000001</v>
          </cell>
          <cell r="I71">
            <v>1</v>
          </cell>
          <cell r="J71">
            <v>1</v>
          </cell>
          <cell r="K71">
            <v>1</v>
          </cell>
          <cell r="L71">
            <v>1</v>
          </cell>
          <cell r="M71">
            <v>4.2999999999999997E-2</v>
          </cell>
          <cell r="N71">
            <v>3.7000000000000005E-2</v>
          </cell>
          <cell r="O71">
            <v>1.7000000000000001E-2</v>
          </cell>
          <cell r="P71">
            <v>5.5E-2</v>
          </cell>
          <cell r="Q71">
            <v>4.0000000000000001E-3</v>
          </cell>
        </row>
        <row r="72">
          <cell r="B72" t="str">
            <v>Алтайский край</v>
          </cell>
          <cell r="C72">
            <v>1.1200000000000001</v>
          </cell>
          <cell r="D72">
            <v>1.1739999999999999</v>
          </cell>
          <cell r="E72">
            <v>0.95799999999999996</v>
          </cell>
          <cell r="F72">
            <v>0.96899999999999997</v>
          </cell>
          <cell r="H72">
            <v>1.0900000000000001</v>
          </cell>
          <cell r="I72">
            <v>1</v>
          </cell>
          <cell r="J72">
            <v>1</v>
          </cell>
          <cell r="K72">
            <v>1</v>
          </cell>
          <cell r="L72">
            <v>1</v>
          </cell>
          <cell r="M72">
            <v>3.2000000000000001E-2</v>
          </cell>
          <cell r="N72">
            <v>2.8999999999999998E-2</v>
          </cell>
          <cell r="O72">
            <v>1.3000000000000001E-2</v>
          </cell>
          <cell r="P72">
            <v>0.04</v>
          </cell>
          <cell r="Q72">
            <v>3.0000000000000001E-3</v>
          </cell>
        </row>
        <row r="73">
          <cell r="B73" t="str">
            <v>Красноярский край</v>
          </cell>
          <cell r="C73">
            <v>1.488</v>
          </cell>
          <cell r="D73">
            <v>1.3879999999999999</v>
          </cell>
          <cell r="E73">
            <v>1.841</v>
          </cell>
          <cell r="F73">
            <v>1.42</v>
          </cell>
          <cell r="H73">
            <v>1.0900000000000001</v>
          </cell>
          <cell r="I73">
            <v>1</v>
          </cell>
          <cell r="J73">
            <v>1</v>
          </cell>
          <cell r="K73">
            <v>1</v>
          </cell>
          <cell r="L73">
            <v>1</v>
          </cell>
          <cell r="M73">
            <v>4.2999999999999997E-2</v>
          </cell>
          <cell r="N73">
            <v>3.7000000000000005E-2</v>
          </cell>
          <cell r="O73">
            <v>1.7000000000000001E-2</v>
          </cell>
          <cell r="P73">
            <v>5.5E-2</v>
          </cell>
          <cell r="Q73">
            <v>4.0000000000000001E-3</v>
          </cell>
        </row>
        <row r="74">
          <cell r="B74" t="str">
            <v>Иркутская область</v>
          </cell>
          <cell r="C74">
            <v>1.26</v>
          </cell>
          <cell r="D74">
            <v>1.274</v>
          </cell>
          <cell r="E74">
            <v>1.2450000000000001</v>
          </cell>
          <cell r="F74">
            <v>1.1399999999999999</v>
          </cell>
          <cell r="H74">
            <v>1.0900000000000001</v>
          </cell>
          <cell r="I74">
            <v>1</v>
          </cell>
          <cell r="J74">
            <v>1</v>
          </cell>
          <cell r="K74">
            <v>1</v>
          </cell>
          <cell r="L74">
            <v>1</v>
          </cell>
          <cell r="M74">
            <v>3.2000000000000001E-2</v>
          </cell>
          <cell r="N74">
            <v>3.7000000000000005E-2</v>
          </cell>
          <cell r="O74">
            <v>1.7000000000000001E-2</v>
          </cell>
          <cell r="P74">
            <v>5.5E-2</v>
          </cell>
          <cell r="Q74">
            <v>4.0000000000000001E-3</v>
          </cell>
        </row>
        <row r="75">
          <cell r="B75" t="str">
            <v>Кемеровская область</v>
          </cell>
          <cell r="C75">
            <v>1.284</v>
          </cell>
          <cell r="D75">
            <v>1.298</v>
          </cell>
          <cell r="E75">
            <v>1.202</v>
          </cell>
          <cell r="F75">
            <v>1.407</v>
          </cell>
          <cell r="H75">
            <v>1.0900000000000001</v>
          </cell>
          <cell r="I75">
            <v>1</v>
          </cell>
          <cell r="J75">
            <v>1</v>
          </cell>
          <cell r="K75">
            <v>1</v>
          </cell>
          <cell r="L75">
            <v>1</v>
          </cell>
          <cell r="M75">
            <v>4.2999999999999997E-2</v>
          </cell>
          <cell r="N75">
            <v>3.7000000000000005E-2</v>
          </cell>
          <cell r="O75">
            <v>1.7000000000000001E-2</v>
          </cell>
          <cell r="P75">
            <v>5.5E-2</v>
          </cell>
          <cell r="Q75">
            <v>4.0000000000000001E-3</v>
          </cell>
        </row>
        <row r="76">
          <cell r="B76" t="str">
            <v>Новосибирская область</v>
          </cell>
          <cell r="C76">
            <v>1.1859999999999999</v>
          </cell>
          <cell r="D76">
            <v>1.1970000000000001</v>
          </cell>
          <cell r="E76">
            <v>1.181</v>
          </cell>
          <cell r="F76">
            <v>1.073</v>
          </cell>
          <cell r="H76">
            <v>1.0900000000000001</v>
          </cell>
          <cell r="I76">
            <v>1</v>
          </cell>
          <cell r="J76">
            <v>1</v>
          </cell>
          <cell r="K76">
            <v>1</v>
          </cell>
          <cell r="L76">
            <v>1</v>
          </cell>
          <cell r="M76">
            <v>4.2999999999999997E-2</v>
          </cell>
          <cell r="N76">
            <v>3.7000000000000005E-2</v>
          </cell>
          <cell r="O76">
            <v>1.7000000000000001E-2</v>
          </cell>
          <cell r="P76">
            <v>5.5E-2</v>
          </cell>
          <cell r="Q76">
            <v>4.0000000000000001E-3</v>
          </cell>
        </row>
        <row r="77">
          <cell r="B77" t="str">
            <v>Омская область</v>
          </cell>
          <cell r="C77">
            <v>1.26</v>
          </cell>
          <cell r="D77">
            <v>1.409</v>
          </cell>
          <cell r="E77">
            <v>0.79</v>
          </cell>
          <cell r="F77">
            <v>1.05</v>
          </cell>
          <cell r="H77">
            <v>1.0900000000000001</v>
          </cell>
          <cell r="I77">
            <v>1</v>
          </cell>
          <cell r="J77">
            <v>1</v>
          </cell>
          <cell r="K77">
            <v>1</v>
          </cell>
          <cell r="L77">
            <v>1</v>
          </cell>
          <cell r="M77">
            <v>4.2999999999999997E-2</v>
          </cell>
          <cell r="N77">
            <v>3.7000000000000005E-2</v>
          </cell>
          <cell r="O77">
            <v>1.7000000000000001E-2</v>
          </cell>
          <cell r="P77">
            <v>5.5E-2</v>
          </cell>
          <cell r="Q77">
            <v>4.0000000000000001E-3</v>
          </cell>
        </row>
        <row r="78">
          <cell r="B78" t="str">
            <v>Томская область</v>
          </cell>
          <cell r="C78">
            <v>1.2</v>
          </cell>
          <cell r="D78">
            <v>1.1399999999999999</v>
          </cell>
          <cell r="E78">
            <v>1.409</v>
          </cell>
          <cell r="F78">
            <v>1.139</v>
          </cell>
          <cell r="H78">
            <v>1.0900000000000001</v>
          </cell>
          <cell r="I78">
            <v>1</v>
          </cell>
          <cell r="J78">
            <v>1</v>
          </cell>
          <cell r="K78">
            <v>1</v>
          </cell>
          <cell r="L78">
            <v>1</v>
          </cell>
          <cell r="M78">
            <v>4.2999999999999997E-2</v>
          </cell>
          <cell r="N78">
            <v>3.7000000000000005E-2</v>
          </cell>
          <cell r="O78">
            <v>1.7000000000000001E-2</v>
          </cell>
          <cell r="P78">
            <v>5.5E-2</v>
          </cell>
          <cell r="Q78">
            <v>4.0000000000000001E-3</v>
          </cell>
        </row>
        <row r="79">
          <cell r="B79" t="str">
            <v>Забайкальский край</v>
          </cell>
          <cell r="C79">
            <v>1.1319999999999999</v>
          </cell>
          <cell r="D79">
            <v>1.2010000000000001</v>
          </cell>
          <cell r="E79">
            <v>0.89800000000000002</v>
          </cell>
          <cell r="F79">
            <v>1.1140000000000001</v>
          </cell>
          <cell r="H79">
            <v>1.0900000000000001</v>
          </cell>
          <cell r="I79">
            <v>1</v>
          </cell>
          <cell r="J79">
            <v>1</v>
          </cell>
          <cell r="K79">
            <v>1</v>
          </cell>
          <cell r="L79">
            <v>1</v>
          </cell>
          <cell r="M79">
            <v>4.2999999999999997E-2</v>
          </cell>
          <cell r="N79">
            <v>3.7000000000000005E-2</v>
          </cell>
          <cell r="O79">
            <v>1.7000000000000001E-2</v>
          </cell>
          <cell r="P79">
            <v>5.5E-2</v>
          </cell>
          <cell r="Q79">
            <v>4.0000000000000001E-3</v>
          </cell>
        </row>
        <row r="80">
          <cell r="B80" t="str">
            <v>Республика Саха (Якутия)</v>
          </cell>
          <cell r="C80">
            <v>2.02</v>
          </cell>
          <cell r="D80">
            <v>1.746</v>
          </cell>
          <cell r="E80">
            <v>3.0329999999999999</v>
          </cell>
          <cell r="F80">
            <v>1.796</v>
          </cell>
          <cell r="H80">
            <v>1.0900000000000001</v>
          </cell>
          <cell r="I80">
            <v>1</v>
          </cell>
          <cell r="J80">
            <v>1</v>
          </cell>
          <cell r="K80">
            <v>1</v>
          </cell>
          <cell r="L80">
            <v>1</v>
          </cell>
          <cell r="M80">
            <v>7.0000000000000007E-2</v>
          </cell>
          <cell r="N80">
            <v>6.0999999999999999E-2</v>
          </cell>
          <cell r="O80">
            <v>2.7000000000000003E-2</v>
          </cell>
          <cell r="P80">
            <v>9.3000000000000013E-2</v>
          </cell>
          <cell r="Q80">
            <v>6.0000000000000001E-3</v>
          </cell>
        </row>
        <row r="81">
          <cell r="B81" t="str">
            <v>Приморский край</v>
          </cell>
          <cell r="C81">
            <v>1.1559999999999999</v>
          </cell>
          <cell r="D81">
            <v>1.149</v>
          </cell>
          <cell r="E81">
            <v>1.214</v>
          </cell>
          <cell r="F81">
            <v>1.032</v>
          </cell>
          <cell r="H81">
            <v>1.0900000000000001</v>
          </cell>
          <cell r="I81">
            <v>1</v>
          </cell>
          <cell r="J81">
            <v>1</v>
          </cell>
          <cell r="K81">
            <v>1</v>
          </cell>
          <cell r="L81">
            <v>1</v>
          </cell>
          <cell r="M81">
            <v>4.2999999999999997E-2</v>
          </cell>
          <cell r="N81">
            <v>3.7000000000000005E-2</v>
          </cell>
          <cell r="O81">
            <v>1.7000000000000001E-2</v>
          </cell>
          <cell r="P81">
            <v>5.5E-2</v>
          </cell>
          <cell r="Q81">
            <v>4.0000000000000001E-3</v>
          </cell>
        </row>
        <row r="82">
          <cell r="B82" t="str">
            <v>Хабаровский край</v>
          </cell>
          <cell r="C82">
            <v>1.397</v>
          </cell>
          <cell r="D82">
            <v>1.4319999999999999</v>
          </cell>
          <cell r="E82">
            <v>1.325</v>
          </cell>
          <cell r="F82">
            <v>1.234</v>
          </cell>
          <cell r="H82">
            <v>1.0900000000000001</v>
          </cell>
          <cell r="I82">
            <v>1</v>
          </cell>
          <cell r="J82">
            <v>1</v>
          </cell>
          <cell r="K82">
            <v>1</v>
          </cell>
          <cell r="L82">
            <v>1</v>
          </cell>
          <cell r="M82">
            <v>4.2999999999999997E-2</v>
          </cell>
          <cell r="N82">
            <v>3.7000000000000005E-2</v>
          </cell>
          <cell r="O82">
            <v>1.7000000000000001E-2</v>
          </cell>
          <cell r="P82">
            <v>5.5E-2</v>
          </cell>
          <cell r="Q82">
            <v>4.0000000000000001E-3</v>
          </cell>
        </row>
        <row r="83">
          <cell r="B83" t="str">
            <v>Амурская область</v>
          </cell>
          <cell r="C83">
            <v>1.1919999999999999</v>
          </cell>
          <cell r="D83">
            <v>1.216</v>
          </cell>
          <cell r="E83">
            <v>1.125</v>
          </cell>
          <cell r="F83">
            <v>1.1359999999999999</v>
          </cell>
          <cell r="H83">
            <v>1.0900000000000001</v>
          </cell>
          <cell r="I83">
            <v>1</v>
          </cell>
          <cell r="J83">
            <v>1</v>
          </cell>
          <cell r="K83">
            <v>1</v>
          </cell>
          <cell r="L83">
            <v>1</v>
          </cell>
          <cell r="M83">
            <v>7.0000000000000007E-2</v>
          </cell>
          <cell r="N83">
            <v>6.0999999999999999E-2</v>
          </cell>
          <cell r="O83">
            <v>2.7000000000000003E-2</v>
          </cell>
          <cell r="P83">
            <v>9.3000000000000013E-2</v>
          </cell>
          <cell r="Q83">
            <v>6.0000000000000001E-3</v>
          </cell>
        </row>
        <row r="84">
          <cell r="B84" t="str">
            <v>Камчатский край</v>
          </cell>
          <cell r="C84">
            <v>2.6440000000000001</v>
          </cell>
          <cell r="D84">
            <v>2.6589999999999998</v>
          </cell>
          <cell r="E84">
            <v>2.7429999999999999</v>
          </cell>
          <cell r="F84">
            <v>2.11</v>
          </cell>
          <cell r="H84">
            <v>1.0900000000000001</v>
          </cell>
          <cell r="I84">
            <v>1</v>
          </cell>
          <cell r="J84">
            <v>1</v>
          </cell>
          <cell r="K84">
            <v>1</v>
          </cell>
          <cell r="L84">
            <v>1</v>
          </cell>
          <cell r="M84">
            <v>3.2000000000000001E-2</v>
          </cell>
          <cell r="N84">
            <v>2.8999999999999998E-2</v>
          </cell>
          <cell r="O84">
            <v>1.3000000000000001E-2</v>
          </cell>
          <cell r="P84">
            <v>0.04</v>
          </cell>
          <cell r="Q84">
            <v>3.0000000000000001E-3</v>
          </cell>
        </row>
        <row r="85">
          <cell r="B85" t="str">
            <v>Магаданская область</v>
          </cell>
          <cell r="C85">
            <v>2.39</v>
          </cell>
          <cell r="D85">
            <v>2.508</v>
          </cell>
          <cell r="E85">
            <v>2.1739999999999999</v>
          </cell>
          <cell r="F85">
            <v>1.65</v>
          </cell>
          <cell r="H85">
            <v>1.0900000000000001</v>
          </cell>
          <cell r="I85">
            <v>1</v>
          </cell>
          <cell r="J85">
            <v>1</v>
          </cell>
          <cell r="K85">
            <v>1</v>
          </cell>
          <cell r="L85">
            <v>1</v>
          </cell>
          <cell r="M85">
            <v>7.0000000000000007E-2</v>
          </cell>
          <cell r="N85">
            <v>6.0999999999999999E-2</v>
          </cell>
          <cell r="O85">
            <v>2.7000000000000003E-2</v>
          </cell>
          <cell r="P85">
            <v>9.3000000000000013E-2</v>
          </cell>
          <cell r="Q85">
            <v>6.0000000000000001E-3</v>
          </cell>
        </row>
        <row r="86">
          <cell r="B86" t="str">
            <v>Сахалинская область</v>
          </cell>
          <cell r="C86">
            <v>2.72</v>
          </cell>
          <cell r="D86">
            <v>2.2109999999999999</v>
          </cell>
          <cell r="E86">
            <v>4.7569999999999997</v>
          </cell>
          <cell r="F86">
            <v>1.6459999999999999</v>
          </cell>
          <cell r="H86">
            <v>1.0900000000000001</v>
          </cell>
          <cell r="I86">
            <v>1</v>
          </cell>
          <cell r="J86">
            <v>1</v>
          </cell>
          <cell r="K86">
            <v>1</v>
          </cell>
          <cell r="L86">
            <v>1</v>
          </cell>
          <cell r="M86">
            <v>4.2999999999999997E-2</v>
          </cell>
          <cell r="N86">
            <v>3.7000000000000005E-2</v>
          </cell>
          <cell r="O86">
            <v>1.7000000000000001E-2</v>
          </cell>
          <cell r="P86">
            <v>5.5E-2</v>
          </cell>
          <cell r="Q86">
            <v>4.0000000000000001E-3</v>
          </cell>
        </row>
        <row r="87">
          <cell r="B87" t="str">
            <v>Еврейская а.о.</v>
          </cell>
          <cell r="C87">
            <v>1.4770000000000001</v>
          </cell>
          <cell r="D87">
            <v>1.5469999999999999</v>
          </cell>
          <cell r="E87">
            <v>1.306</v>
          </cell>
          <cell r="F87">
            <v>1.2330000000000001</v>
          </cell>
          <cell r="H87">
            <v>1.0900000000000001</v>
          </cell>
          <cell r="I87">
            <v>1</v>
          </cell>
          <cell r="J87">
            <v>1</v>
          </cell>
          <cell r="K87">
            <v>1</v>
          </cell>
          <cell r="L87">
            <v>1</v>
          </cell>
          <cell r="M87">
            <v>4.2999999999999997E-2</v>
          </cell>
          <cell r="N87">
            <v>3.7000000000000005E-2</v>
          </cell>
          <cell r="O87">
            <v>1.7000000000000001E-2</v>
          </cell>
          <cell r="P87">
            <v>5.5E-2</v>
          </cell>
          <cell r="Q87">
            <v>4.0000000000000001E-3</v>
          </cell>
        </row>
        <row r="88">
          <cell r="B88" t="str">
            <v>Чукотский а. о.</v>
          </cell>
          <cell r="C88">
            <v>4.08</v>
          </cell>
          <cell r="H88">
            <v>1.0900000000000001</v>
          </cell>
          <cell r="I88">
            <v>1</v>
          </cell>
          <cell r="J88">
            <v>1</v>
          </cell>
          <cell r="K88">
            <v>1</v>
          </cell>
          <cell r="L88">
            <v>1</v>
          </cell>
          <cell r="M88">
            <v>4.2999999999999997E-2</v>
          </cell>
          <cell r="N88">
            <v>3.7000000000000005E-2</v>
          </cell>
          <cell r="O88">
            <v>1.7000000000000001E-2</v>
          </cell>
          <cell r="P88">
            <v>5.5E-2</v>
          </cell>
          <cell r="Q88">
            <v>4.0000000000000001E-3</v>
          </cell>
        </row>
        <row r="89">
          <cell r="B89" t="str">
            <v>Республика Крым</v>
          </cell>
          <cell r="C89">
            <v>1</v>
          </cell>
          <cell r="H89">
            <v>1</v>
          </cell>
          <cell r="I89">
            <v>1</v>
          </cell>
          <cell r="J89">
            <v>1</v>
          </cell>
          <cell r="K89">
            <v>1</v>
          </cell>
          <cell r="L89">
            <v>1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</row>
        <row r="90">
          <cell r="B90" t="str">
            <v>Севастополь</v>
          </cell>
          <cell r="C90">
            <v>1</v>
          </cell>
          <cell r="H90">
            <v>1</v>
          </cell>
          <cell r="I90">
            <v>1</v>
          </cell>
          <cell r="J90">
            <v>1</v>
          </cell>
          <cell r="K90">
            <v>1</v>
          </cell>
          <cell r="L90">
            <v>1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</row>
        <row r="91">
          <cell r="B91" t="str">
            <v>нет</v>
          </cell>
          <cell r="C91">
            <v>1</v>
          </cell>
          <cell r="H91">
            <v>1</v>
          </cell>
          <cell r="I91">
            <v>1</v>
          </cell>
          <cell r="J91">
            <v>1</v>
          </cell>
          <cell r="K91">
            <v>1</v>
          </cell>
          <cell r="L91">
            <v>1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</row>
        <row r="99">
          <cell r="B99" t="str">
            <v>I кв. 2000 г.</v>
          </cell>
          <cell r="C99" t="str">
            <v>базисные цены</v>
          </cell>
          <cell r="E99">
            <v>1</v>
          </cell>
          <cell r="F99">
            <v>1</v>
          </cell>
          <cell r="G99">
            <v>1.0760000000000001</v>
          </cell>
          <cell r="I99">
            <v>1</v>
          </cell>
          <cell r="J99">
            <v>1</v>
          </cell>
          <cell r="K99">
            <v>1.052</v>
          </cell>
          <cell r="M99">
            <v>1</v>
          </cell>
          <cell r="N99">
            <v>0.84</v>
          </cell>
          <cell r="O99">
            <v>0.79</v>
          </cell>
        </row>
        <row r="100">
          <cell r="B100" t="str">
            <v>II кв. 2000 г.</v>
          </cell>
          <cell r="C100" t="str">
            <v>инерполяция</v>
          </cell>
          <cell r="E100">
            <v>1.0549999999999999</v>
          </cell>
          <cell r="F100">
            <v>1.0549999999999999</v>
          </cell>
          <cell r="G100">
            <v>1.121</v>
          </cell>
          <cell r="I100">
            <v>1.1200000000000001</v>
          </cell>
          <cell r="J100">
            <v>1.1200000000000001</v>
          </cell>
          <cell r="K100">
            <v>1.121</v>
          </cell>
          <cell r="M100">
            <v>1</v>
          </cell>
          <cell r="N100">
            <v>0.88</v>
          </cell>
          <cell r="O100">
            <v>0.84299999999999997</v>
          </cell>
        </row>
        <row r="101">
          <cell r="B101" t="str">
            <v>III кв. 2000 г.</v>
          </cell>
          <cell r="C101" t="str">
            <v>инерполяция</v>
          </cell>
          <cell r="E101">
            <v>1.111</v>
          </cell>
          <cell r="F101">
            <v>1.111</v>
          </cell>
          <cell r="G101">
            <v>1.165</v>
          </cell>
          <cell r="I101">
            <v>1.2400000000000002</v>
          </cell>
          <cell r="J101">
            <v>1.2400000000000002</v>
          </cell>
          <cell r="K101">
            <v>1.2190000000000001</v>
          </cell>
          <cell r="M101">
            <v>1</v>
          </cell>
          <cell r="N101">
            <v>0.92</v>
          </cell>
          <cell r="O101">
            <v>0.89600000000000002</v>
          </cell>
        </row>
        <row r="102">
          <cell r="B102" t="str">
            <v>IV кв. 2000 г.</v>
          </cell>
          <cell r="C102" t="str">
            <v>инерполяция</v>
          </cell>
          <cell r="E102">
            <v>1.1659999999999999</v>
          </cell>
          <cell r="F102">
            <v>1.1659999999999999</v>
          </cell>
          <cell r="G102">
            <v>1.1970000000000001</v>
          </cell>
          <cell r="I102">
            <v>1.3600000000000003</v>
          </cell>
          <cell r="J102">
            <v>1.3600000000000003</v>
          </cell>
          <cell r="K102">
            <v>1.353</v>
          </cell>
          <cell r="M102">
            <v>1</v>
          </cell>
          <cell r="N102">
            <v>0.96000000000000008</v>
          </cell>
          <cell r="O102">
            <v>0.94899999999999995</v>
          </cell>
        </row>
        <row r="103">
          <cell r="B103" t="str">
            <v>I кв. 2001 г.</v>
          </cell>
          <cell r="C103" t="str">
            <v>инерполяция</v>
          </cell>
          <cell r="E103">
            <v>1.222</v>
          </cell>
          <cell r="F103">
            <v>1.222</v>
          </cell>
          <cell r="G103">
            <v>1.252</v>
          </cell>
          <cell r="I103">
            <v>1.4800000000000004</v>
          </cell>
          <cell r="J103">
            <v>1.4800000000000004</v>
          </cell>
          <cell r="K103">
            <v>1.4630000000000001</v>
          </cell>
          <cell r="M103">
            <v>1</v>
          </cell>
          <cell r="N103">
            <v>1</v>
          </cell>
          <cell r="O103">
            <v>1</v>
          </cell>
        </row>
        <row r="104">
          <cell r="B104" t="str">
            <v>II кв. 2001 г.</v>
          </cell>
          <cell r="C104" t="str">
            <v>инерполяция</v>
          </cell>
          <cell r="E104">
            <v>1.2769999999999999</v>
          </cell>
          <cell r="F104">
            <v>1.2769999999999999</v>
          </cell>
          <cell r="G104">
            <v>1.2929999999999999</v>
          </cell>
          <cell r="I104">
            <v>1.6000000000000005</v>
          </cell>
          <cell r="J104">
            <v>1.6000000000000005</v>
          </cell>
          <cell r="K104">
            <v>1.504</v>
          </cell>
          <cell r="M104">
            <v>1</v>
          </cell>
          <cell r="N104">
            <v>1.046</v>
          </cell>
          <cell r="O104">
            <v>1.0469999999999999</v>
          </cell>
        </row>
        <row r="105">
          <cell r="B105" t="str">
            <v>III кв. 2001 г.</v>
          </cell>
          <cell r="C105" t="str">
            <v>инерполяция</v>
          </cell>
          <cell r="E105">
            <v>1.333</v>
          </cell>
          <cell r="F105">
            <v>1.333</v>
          </cell>
          <cell r="G105">
            <v>1.325</v>
          </cell>
          <cell r="I105">
            <v>1.7200000000000006</v>
          </cell>
          <cell r="J105">
            <v>1.7200000000000006</v>
          </cell>
          <cell r="K105">
            <v>1.5389999999999999</v>
          </cell>
          <cell r="M105">
            <v>1</v>
          </cell>
          <cell r="N105">
            <v>1.0920000000000001</v>
          </cell>
          <cell r="O105">
            <v>1.0940000000000001</v>
          </cell>
        </row>
        <row r="106">
          <cell r="B106" t="str">
            <v>IV кв. 2001 г.</v>
          </cell>
          <cell r="C106" t="str">
            <v>инерполяция</v>
          </cell>
          <cell r="E106">
            <v>1.3879999999999999</v>
          </cell>
          <cell r="F106">
            <v>1.3879999999999999</v>
          </cell>
          <cell r="G106">
            <v>1.3560000000000001</v>
          </cell>
          <cell r="I106">
            <v>1.8400000000000007</v>
          </cell>
          <cell r="J106">
            <v>1.8400000000000007</v>
          </cell>
          <cell r="K106">
            <v>1.603</v>
          </cell>
          <cell r="M106">
            <v>1</v>
          </cell>
          <cell r="N106">
            <v>1.1380000000000001</v>
          </cell>
          <cell r="O106">
            <v>1.141</v>
          </cell>
        </row>
        <row r="107">
          <cell r="B107" t="str">
            <v>I кв. 2002 г.</v>
          </cell>
          <cell r="C107" t="str">
            <v>инерполяция</v>
          </cell>
          <cell r="E107">
            <v>1.444</v>
          </cell>
          <cell r="F107">
            <v>1.444</v>
          </cell>
          <cell r="G107">
            <v>1.407</v>
          </cell>
          <cell r="I107">
            <v>1.9600000000000009</v>
          </cell>
          <cell r="J107">
            <v>1.9600000000000009</v>
          </cell>
          <cell r="K107">
            <v>1.6759999999999999</v>
          </cell>
          <cell r="M107">
            <v>1.1859999999999999</v>
          </cell>
          <cell r="N107">
            <v>1.1840000000000002</v>
          </cell>
          <cell r="O107">
            <v>1.1879999999999999</v>
          </cell>
        </row>
        <row r="108">
          <cell r="B108" t="str">
            <v>II кв. 2002 г.</v>
          </cell>
          <cell r="C108" t="str">
            <v>инерполяция</v>
          </cell>
          <cell r="E108">
            <v>1.4990000000000001</v>
          </cell>
          <cell r="F108">
            <v>1.4990000000000001</v>
          </cell>
          <cell r="G108">
            <v>1.431</v>
          </cell>
          <cell r="I108">
            <v>2.080000000000001</v>
          </cell>
          <cell r="J108">
            <v>2.080000000000001</v>
          </cell>
          <cell r="K108">
            <v>1.7430000000000001</v>
          </cell>
          <cell r="M108">
            <v>1.1859999999999999</v>
          </cell>
          <cell r="N108">
            <v>1.2300000000000002</v>
          </cell>
          <cell r="O108">
            <v>1.2350000000000001</v>
          </cell>
        </row>
        <row r="109">
          <cell r="B109" t="str">
            <v>III кв. 2002 г.</v>
          </cell>
          <cell r="C109" t="str">
            <v>инерполяция</v>
          </cell>
          <cell r="E109">
            <v>1.5549999999999999</v>
          </cell>
          <cell r="F109">
            <v>1.5549999999999999</v>
          </cell>
          <cell r="G109">
            <v>1.45</v>
          </cell>
          <cell r="I109">
            <v>2.2000000000000011</v>
          </cell>
          <cell r="J109">
            <v>2.2000000000000011</v>
          </cell>
          <cell r="K109">
            <v>1.8</v>
          </cell>
          <cell r="M109">
            <v>1.1859999999999999</v>
          </cell>
          <cell r="N109">
            <v>1.2760000000000002</v>
          </cell>
          <cell r="O109">
            <v>1.282</v>
          </cell>
        </row>
        <row r="110">
          <cell r="B110" t="str">
            <v>IV кв. 2002 г.</v>
          </cell>
          <cell r="C110" t="str">
            <v>инерполяция</v>
          </cell>
          <cell r="E110">
            <v>1.611</v>
          </cell>
          <cell r="F110">
            <v>1.611</v>
          </cell>
          <cell r="G110">
            <v>1.4730000000000001</v>
          </cell>
          <cell r="I110">
            <v>2.3200000000000012</v>
          </cell>
          <cell r="J110">
            <v>2.3200000000000012</v>
          </cell>
          <cell r="K110">
            <v>1.847</v>
          </cell>
          <cell r="M110">
            <v>1.1859999999999999</v>
          </cell>
          <cell r="N110">
            <v>1.3220000000000003</v>
          </cell>
          <cell r="O110">
            <v>1.329</v>
          </cell>
        </row>
        <row r="111">
          <cell r="B111" t="str">
            <v>I кв. 2003 г.</v>
          </cell>
          <cell r="C111" t="str">
            <v>инерполяция</v>
          </cell>
          <cell r="E111">
            <v>1.6659999999999999</v>
          </cell>
          <cell r="F111">
            <v>1.6659999999999999</v>
          </cell>
          <cell r="G111">
            <v>1.508</v>
          </cell>
          <cell r="I111">
            <v>2.4400000000000013</v>
          </cell>
          <cell r="J111">
            <v>2.4400000000000013</v>
          </cell>
          <cell r="K111">
            <v>1.8879999999999999</v>
          </cell>
          <cell r="M111">
            <v>1.365086</v>
          </cell>
          <cell r="N111">
            <v>1.3680000000000003</v>
          </cell>
          <cell r="O111">
            <v>1.3759999999999999</v>
          </cell>
        </row>
        <row r="112">
          <cell r="B112" t="str">
            <v>II кв. 2003 г.</v>
          </cell>
          <cell r="C112" t="str">
            <v>инерполяция</v>
          </cell>
          <cell r="E112">
            <v>1.7210000000000001</v>
          </cell>
          <cell r="F112">
            <v>1.7210000000000001</v>
          </cell>
          <cell r="G112">
            <v>1.5349999999999999</v>
          </cell>
          <cell r="I112">
            <v>2.5600000000000014</v>
          </cell>
          <cell r="J112">
            <v>2.5600000000000014</v>
          </cell>
          <cell r="K112">
            <v>1.968</v>
          </cell>
          <cell r="M112">
            <v>1.365086</v>
          </cell>
          <cell r="N112">
            <v>1.4140000000000004</v>
          </cell>
          <cell r="O112">
            <v>1.423</v>
          </cell>
        </row>
        <row r="113">
          <cell r="B113" t="str">
            <v>III кв. 2003 г.</v>
          </cell>
          <cell r="C113" t="str">
            <v>инерполяция</v>
          </cell>
          <cell r="E113">
            <v>1.7769999999999999</v>
          </cell>
          <cell r="F113">
            <v>1.7769999999999999</v>
          </cell>
          <cell r="G113">
            <v>1.56</v>
          </cell>
          <cell r="I113">
            <v>2.6800000000000015</v>
          </cell>
          <cell r="J113">
            <v>2.6800000000000015</v>
          </cell>
          <cell r="K113">
            <v>2.0419999999999998</v>
          </cell>
          <cell r="M113">
            <v>1.365086</v>
          </cell>
          <cell r="N113">
            <v>1.46</v>
          </cell>
          <cell r="O113">
            <v>1.47</v>
          </cell>
        </row>
        <row r="114">
          <cell r="B114" t="str">
            <v>IV кв. 2003 г.</v>
          </cell>
          <cell r="C114" t="str">
            <v>инерполяция</v>
          </cell>
          <cell r="E114">
            <v>1.833</v>
          </cell>
          <cell r="F114">
            <v>1.833</v>
          </cell>
          <cell r="G114">
            <v>1.5880000000000001</v>
          </cell>
          <cell r="I114">
            <v>2.8000000000000016</v>
          </cell>
          <cell r="J114">
            <v>2.8000000000000016</v>
          </cell>
          <cell r="K114">
            <v>2.0910000000000002</v>
          </cell>
          <cell r="M114">
            <v>1.365086</v>
          </cell>
          <cell r="N114">
            <v>1.5</v>
          </cell>
          <cell r="O114">
            <v>1.5169999999999999</v>
          </cell>
        </row>
        <row r="115">
          <cell r="B115" t="str">
            <v>I кв. 2004 г.</v>
          </cell>
          <cell r="C115" t="str">
            <v>Госстрой 03.03.2004  № НК-1448/10</v>
          </cell>
          <cell r="E115">
            <v>1.8879999999999999</v>
          </cell>
          <cell r="F115">
            <v>1.8879999999999999</v>
          </cell>
          <cell r="G115">
            <v>1.619</v>
          </cell>
          <cell r="I115">
            <v>2.9200000000000017</v>
          </cell>
          <cell r="J115">
            <v>2.9200000000000017</v>
          </cell>
          <cell r="K115">
            <v>2.177</v>
          </cell>
          <cell r="M115">
            <v>1.5288963200000001</v>
          </cell>
          <cell r="N115">
            <v>1.54</v>
          </cell>
          <cell r="O115">
            <v>1.56</v>
          </cell>
        </row>
        <row r="116">
          <cell r="B116" t="str">
            <v>II кв. 2004 г.</v>
          </cell>
          <cell r="C116" t="str">
            <v>Госстрой 03.03.2004  № НК-1448/10</v>
          </cell>
          <cell r="E116">
            <v>1.944</v>
          </cell>
          <cell r="F116">
            <v>1.944</v>
          </cell>
          <cell r="G116">
            <v>1.6719999999999999</v>
          </cell>
          <cell r="I116">
            <v>3.0400000000000018</v>
          </cell>
          <cell r="J116">
            <v>3.0400000000000018</v>
          </cell>
          <cell r="K116">
            <v>2.2389999999999999</v>
          </cell>
          <cell r="M116">
            <v>1.5288963200000001</v>
          </cell>
          <cell r="N116">
            <v>1.6</v>
          </cell>
          <cell r="O116">
            <v>1.62</v>
          </cell>
        </row>
        <row r="117">
          <cell r="B117" t="str">
            <v>III кв. 2004 г.</v>
          </cell>
          <cell r="C117" t="str">
            <v>Госстрой 20.04.2004 г. N СК-2419/10</v>
          </cell>
          <cell r="E117">
            <v>1.9990000000000001</v>
          </cell>
          <cell r="F117">
            <v>1.9990000000000001</v>
          </cell>
          <cell r="G117">
            <v>1.7070000000000001</v>
          </cell>
          <cell r="I117">
            <v>3.1600000000000019</v>
          </cell>
          <cell r="J117">
            <v>3.1600000000000019</v>
          </cell>
          <cell r="K117">
            <v>2.3199999999999998</v>
          </cell>
          <cell r="M117">
            <v>1.5288963200000001</v>
          </cell>
          <cell r="N117">
            <v>1.64</v>
          </cell>
          <cell r="O117">
            <v>1.67</v>
          </cell>
        </row>
        <row r="118">
          <cell r="B118" t="str">
            <v>IV кв. 2004 г.</v>
          </cell>
          <cell r="C118" t="str">
            <v>Госстрой 20.04.2004 г. N СК-2419/10</v>
          </cell>
          <cell r="E118">
            <v>2.0550000000000002</v>
          </cell>
          <cell r="F118">
            <v>2.0550000000000002</v>
          </cell>
          <cell r="G118">
            <v>1.7390000000000001</v>
          </cell>
          <cell r="I118">
            <v>3.280000000000002</v>
          </cell>
          <cell r="J118">
            <v>3.280000000000002</v>
          </cell>
          <cell r="K118">
            <v>2.419</v>
          </cell>
          <cell r="M118">
            <v>1.5288963200000001</v>
          </cell>
          <cell r="N118">
            <v>1.68</v>
          </cell>
          <cell r="O118">
            <v>1.71</v>
          </cell>
        </row>
        <row r="119">
          <cell r="B119" t="str">
            <v>I кв. 2005 г.</v>
          </cell>
          <cell r="C119" t="str">
            <v xml:space="preserve">Минрегион 25.02.2005       № 645-ВГ/70  </v>
          </cell>
          <cell r="E119">
            <v>2.11</v>
          </cell>
          <cell r="F119">
            <v>2.11</v>
          </cell>
          <cell r="G119">
            <v>1.792</v>
          </cell>
          <cell r="I119">
            <v>3.4000000000000021</v>
          </cell>
          <cell r="J119">
            <v>3.4000000000000021</v>
          </cell>
          <cell r="K119">
            <v>2.48</v>
          </cell>
          <cell r="M119">
            <v>1.70777718944</v>
          </cell>
          <cell r="N119">
            <v>1.73</v>
          </cell>
          <cell r="O119">
            <v>1.76</v>
          </cell>
        </row>
        <row r="120">
          <cell r="B120" t="str">
            <v>II кв. 2005 г.</v>
          </cell>
          <cell r="C120" t="str">
            <v>Минрегион 27.05.2005 г. N 2585-МП/70</v>
          </cell>
          <cell r="E120">
            <v>2.1659999999999999</v>
          </cell>
          <cell r="F120">
            <v>2.1659999999999999</v>
          </cell>
          <cell r="G120">
            <v>1.8280000000000001</v>
          </cell>
          <cell r="I120">
            <v>3.5200000000000022</v>
          </cell>
          <cell r="J120">
            <v>3.5200000000000022</v>
          </cell>
          <cell r="K120">
            <v>2.5430000000000001</v>
          </cell>
          <cell r="M120">
            <v>1.70777718944</v>
          </cell>
          <cell r="N120">
            <v>1.81</v>
          </cell>
          <cell r="O120">
            <v>1.84</v>
          </cell>
        </row>
        <row r="121">
          <cell r="B121" t="str">
            <v>III кв. 2005 г.</v>
          </cell>
          <cell r="C121" t="str">
            <v xml:space="preserve">Минрегион 25.07.2005 № 4079-ВА/70 </v>
          </cell>
          <cell r="E121">
            <v>2.2210000000000001</v>
          </cell>
          <cell r="F121">
            <v>2.2210000000000001</v>
          </cell>
          <cell r="G121">
            <v>1.861</v>
          </cell>
          <cell r="I121">
            <v>3.6400000000000023</v>
          </cell>
          <cell r="J121">
            <v>3.6400000000000023</v>
          </cell>
          <cell r="K121">
            <v>2.6040000000000001</v>
          </cell>
          <cell r="M121">
            <v>1.70777718944</v>
          </cell>
          <cell r="N121">
            <v>1.87</v>
          </cell>
          <cell r="O121">
            <v>1.91</v>
          </cell>
        </row>
        <row r="122">
          <cell r="B122" t="str">
            <v>IV кв. 2005 г.</v>
          </cell>
          <cell r="C122" t="str">
            <v>Росстрой 10.11.2005   № СК-4713/02</v>
          </cell>
          <cell r="E122">
            <v>2.2770000000000001</v>
          </cell>
          <cell r="F122">
            <v>2.2770000000000001</v>
          </cell>
          <cell r="G122">
            <v>1.8819999999999999</v>
          </cell>
          <cell r="I122">
            <v>3.7600000000000025</v>
          </cell>
          <cell r="J122">
            <v>3.7600000000000025</v>
          </cell>
          <cell r="K122">
            <v>2.67</v>
          </cell>
          <cell r="M122">
            <v>1.70777718944</v>
          </cell>
          <cell r="N122">
            <v>1.93</v>
          </cell>
          <cell r="O122">
            <v>1.99</v>
          </cell>
        </row>
        <row r="123">
          <cell r="B123" t="str">
            <v>I кв. 2006 г.</v>
          </cell>
          <cell r="C123" t="str">
            <v>Росстрой 08.02.2006 г. N СК-426/02</v>
          </cell>
          <cell r="E123">
            <v>2.3319999999999999</v>
          </cell>
          <cell r="F123">
            <v>2.3319999999999999</v>
          </cell>
          <cell r="G123">
            <v>1.925</v>
          </cell>
          <cell r="I123">
            <v>3.8800000000000026</v>
          </cell>
          <cell r="J123">
            <v>3.8800000000000026</v>
          </cell>
          <cell r="K123">
            <v>2.726</v>
          </cell>
          <cell r="M123">
            <v>1.89392490308896</v>
          </cell>
          <cell r="N123">
            <v>1.99</v>
          </cell>
          <cell r="O123">
            <v>2.04</v>
          </cell>
        </row>
        <row r="124">
          <cell r="B124" t="str">
            <v>II кв. 2006 г.</v>
          </cell>
          <cell r="C124" t="str">
            <v>Росстрой 21.04.2006 г. N СК-1523/02</v>
          </cell>
          <cell r="E124">
            <v>2.3879999999999999</v>
          </cell>
          <cell r="F124">
            <v>2.3879999999999999</v>
          </cell>
          <cell r="G124">
            <v>1.9610000000000001</v>
          </cell>
          <cell r="I124">
            <v>4.0000000000000027</v>
          </cell>
          <cell r="J124">
            <v>4.0000000000000027</v>
          </cell>
          <cell r="K124">
            <v>2.7829999999999999</v>
          </cell>
          <cell r="M124">
            <v>1.89392490308896</v>
          </cell>
          <cell r="N124">
            <v>2.08</v>
          </cell>
          <cell r="O124">
            <v>2.14</v>
          </cell>
        </row>
        <row r="125">
          <cell r="B125" t="str">
            <v>III кв. 2006 г.</v>
          </cell>
          <cell r="C125" t="str">
            <v>Росстрой 10.07.2006г.   СК-2842/02</v>
          </cell>
          <cell r="E125">
            <v>2.4430000000000001</v>
          </cell>
          <cell r="F125">
            <v>2.4430000000000001</v>
          </cell>
          <cell r="G125">
            <v>1.99</v>
          </cell>
          <cell r="I125">
            <v>4.1200000000000028</v>
          </cell>
          <cell r="J125">
            <v>4.1200000000000028</v>
          </cell>
          <cell r="K125">
            <v>2.8929999999999998</v>
          </cell>
          <cell r="M125">
            <v>1.89392490308896</v>
          </cell>
          <cell r="N125">
            <v>2.13</v>
          </cell>
          <cell r="O125">
            <v>2.19</v>
          </cell>
        </row>
        <row r="126">
          <cell r="B126" t="str">
            <v>IV кв. 2006 г.</v>
          </cell>
          <cell r="C126" t="str">
            <v>Росстрой 12.10.2006   № СК-4312/02</v>
          </cell>
          <cell r="E126">
            <v>2.4990000000000001</v>
          </cell>
          <cell r="F126">
            <v>2.4990000000000001</v>
          </cell>
          <cell r="G126">
            <v>2.0249999999999999</v>
          </cell>
          <cell r="I126">
            <v>4.2400000000000029</v>
          </cell>
          <cell r="J126">
            <v>4.2400000000000029</v>
          </cell>
          <cell r="K126">
            <v>3.0459999999999998</v>
          </cell>
          <cell r="M126">
            <v>1.89392490308896</v>
          </cell>
          <cell r="N126">
            <v>2.16</v>
          </cell>
          <cell r="O126">
            <v>2.2400000000000002</v>
          </cell>
        </row>
        <row r="127">
          <cell r="B127" t="str">
            <v>I кв. 2007 г.</v>
          </cell>
          <cell r="C127" t="str">
            <v>Росстрой 23.01.2007 г. N СК-185/02</v>
          </cell>
          <cell r="E127">
            <v>2.5539999999999998</v>
          </cell>
          <cell r="F127">
            <v>2.5539999999999998</v>
          </cell>
          <cell r="G127">
            <v>2.085</v>
          </cell>
          <cell r="I127">
            <v>4.360000000000003</v>
          </cell>
          <cell r="J127">
            <v>4.360000000000003</v>
          </cell>
          <cell r="K127">
            <v>3.1680000000000001</v>
          </cell>
          <cell r="M127">
            <v>2.0643781443669664</v>
          </cell>
          <cell r="N127">
            <v>2.19</v>
          </cell>
          <cell r="O127">
            <v>2.2799999999999998</v>
          </cell>
        </row>
        <row r="128">
          <cell r="B128" t="str">
            <v>II кв. 2007 г.</v>
          </cell>
          <cell r="C128" t="str">
            <v>Росстрой 09.04.2007 г. N СК-1395/02</v>
          </cell>
          <cell r="E128">
            <v>2.61</v>
          </cell>
          <cell r="F128">
            <v>2.61</v>
          </cell>
          <cell r="G128">
            <v>2.14</v>
          </cell>
          <cell r="I128">
            <v>4.4800000000000031</v>
          </cell>
          <cell r="J128">
            <v>4.4800000000000031</v>
          </cell>
          <cell r="K128">
            <v>3.2829999999999999</v>
          </cell>
          <cell r="M128">
            <v>2.0643781443669664</v>
          </cell>
          <cell r="N128">
            <v>2.23</v>
          </cell>
          <cell r="O128">
            <v>2.3199999999999998</v>
          </cell>
        </row>
        <row r="129">
          <cell r="B129" t="str">
            <v>III кв. 2007 г.</v>
          </cell>
          <cell r="C129" t="str">
            <v>Росстрой 24.07.2007 г. N ВК-2778/02</v>
          </cell>
          <cell r="E129">
            <v>2.665</v>
          </cell>
          <cell r="F129">
            <v>2.665</v>
          </cell>
          <cell r="G129">
            <v>2.194</v>
          </cell>
          <cell r="I129">
            <v>4.6000000000000032</v>
          </cell>
          <cell r="J129">
            <v>4.6000000000000032</v>
          </cell>
          <cell r="K129">
            <v>3.45</v>
          </cell>
          <cell r="M129">
            <v>2.0643781443669664</v>
          </cell>
          <cell r="N129">
            <v>2.27</v>
          </cell>
          <cell r="O129">
            <v>2.36</v>
          </cell>
        </row>
        <row r="130">
          <cell r="B130" t="str">
            <v>IV кв. 2007 г.</v>
          </cell>
          <cell r="C130" t="str">
            <v>Росстрой 10.10.2007 г. N СК-3752/02</v>
          </cell>
          <cell r="E130">
            <v>2.7210000000000001</v>
          </cell>
          <cell r="F130">
            <v>2.7210000000000001</v>
          </cell>
          <cell r="G130">
            <v>2.2509999999999999</v>
          </cell>
          <cell r="I130">
            <v>4.7200000000000033</v>
          </cell>
          <cell r="J130">
            <v>4.7200000000000033</v>
          </cell>
          <cell r="K130">
            <v>3.6539999999999999</v>
          </cell>
          <cell r="M130">
            <v>2.0643781443669664</v>
          </cell>
          <cell r="N130">
            <v>2.39</v>
          </cell>
          <cell r="O130">
            <v>2.46</v>
          </cell>
        </row>
        <row r="131">
          <cell r="B131" t="str">
            <v>I кв. 2008 г.</v>
          </cell>
          <cell r="C131" t="str">
            <v>Росстрой 16.01.2008     № ВБ-82/02</v>
          </cell>
          <cell r="E131">
            <v>2.7759999999999998</v>
          </cell>
          <cell r="F131">
            <v>2.7759999999999998</v>
          </cell>
          <cell r="G131">
            <v>2.351</v>
          </cell>
          <cell r="I131">
            <v>4.8400000000000034</v>
          </cell>
          <cell r="J131">
            <v>4.8400000000000034</v>
          </cell>
          <cell r="K131">
            <v>3.84</v>
          </cell>
          <cell r="M131">
            <v>2.3100391435466356</v>
          </cell>
          <cell r="N131">
            <v>2.48</v>
          </cell>
          <cell r="O131">
            <v>2.54</v>
          </cell>
        </row>
        <row r="132">
          <cell r="B132" t="str">
            <v>II кв. 2008 г.</v>
          </cell>
          <cell r="C132" t="str">
            <v>Росстрой 04.04.2008 № ВБ-1305-02</v>
          </cell>
          <cell r="E132">
            <v>2.831</v>
          </cell>
          <cell r="F132">
            <v>2.831</v>
          </cell>
          <cell r="G132">
            <v>2.4340000000000002</v>
          </cell>
          <cell r="I132">
            <v>4.9600000000000035</v>
          </cell>
          <cell r="J132">
            <v>4.9600000000000035</v>
          </cell>
          <cell r="K132">
            <v>3.976</v>
          </cell>
          <cell r="M132">
            <v>2.3100391435466356</v>
          </cell>
          <cell r="N132">
            <v>2.58</v>
          </cell>
          <cell r="O132">
            <v>2.64</v>
          </cell>
        </row>
        <row r="133">
          <cell r="B133" t="str">
            <v>III кв. 2008 г.</v>
          </cell>
          <cell r="C133" t="str">
            <v>Минрегион 09.07.2008 г. N 16568-СК/08</v>
          </cell>
          <cell r="E133">
            <v>2.89</v>
          </cell>
          <cell r="F133">
            <v>2.89</v>
          </cell>
          <cell r="G133">
            <v>2.548</v>
          </cell>
          <cell r="I133">
            <v>5.08</v>
          </cell>
          <cell r="J133">
            <v>5.08</v>
          </cell>
          <cell r="K133">
            <v>4.1660000000000004</v>
          </cell>
          <cell r="M133">
            <v>2.3100391435466356</v>
          </cell>
          <cell r="N133">
            <v>2.69</v>
          </cell>
          <cell r="O133">
            <v>2.75</v>
          </cell>
        </row>
        <row r="134">
          <cell r="B134" t="str">
            <v>IV кв. 2008 г.</v>
          </cell>
          <cell r="C134" t="str">
            <v>Минрегион 14.10.2008 № 26064-СК/08</v>
          </cell>
          <cell r="E134">
            <v>2.92</v>
          </cell>
          <cell r="F134">
            <v>2.92</v>
          </cell>
          <cell r="G134">
            <v>2.601</v>
          </cell>
          <cell r="I134">
            <v>5.14</v>
          </cell>
          <cell r="J134">
            <v>5.14</v>
          </cell>
          <cell r="K134">
            <v>4.3170000000000002</v>
          </cell>
          <cell r="M134">
            <v>2.3100391435466356</v>
          </cell>
          <cell r="N134">
            <v>2.76</v>
          </cell>
          <cell r="O134">
            <v>2.83</v>
          </cell>
        </row>
        <row r="135">
          <cell r="B135" t="str">
            <v>I кв. 2009 г.</v>
          </cell>
          <cell r="C135" t="str">
            <v>Минрегион 12.02.2009 № 3652-СК/08</v>
          </cell>
          <cell r="E135">
            <v>3.07</v>
          </cell>
          <cell r="F135">
            <v>3.07</v>
          </cell>
          <cell r="G135">
            <v>2.65</v>
          </cell>
          <cell r="I135">
            <v>5.47</v>
          </cell>
          <cell r="J135">
            <v>5.47</v>
          </cell>
          <cell r="K135">
            <v>4.3140000000000001</v>
          </cell>
          <cell r="M135">
            <v>2.6172743496383384</v>
          </cell>
          <cell r="N135">
            <v>2.83</v>
          </cell>
          <cell r="O135">
            <v>2.9</v>
          </cell>
        </row>
        <row r="136">
          <cell r="B136" t="str">
            <v>II кв. 2009 г.</v>
          </cell>
          <cell r="C136" t="str">
            <v>Минрегион 09.04.2009 г. N 10217-СК/08</v>
          </cell>
          <cell r="E136">
            <v>3.01</v>
          </cell>
          <cell r="F136">
            <v>3.01</v>
          </cell>
          <cell r="G136">
            <v>2.665</v>
          </cell>
          <cell r="I136">
            <v>5.44</v>
          </cell>
          <cell r="J136">
            <v>5.44</v>
          </cell>
          <cell r="K136">
            <v>4.2789999999999999</v>
          </cell>
          <cell r="M136">
            <v>2.6172743496383384</v>
          </cell>
          <cell r="N136">
            <v>2.97</v>
          </cell>
          <cell r="O136">
            <v>3.03</v>
          </cell>
        </row>
        <row r="137">
          <cell r="B137" t="str">
            <v>III кв. 2009 г.</v>
          </cell>
          <cell r="C137" t="str">
            <v>Минрегион 13.07.2009 г. N 21713-СК/08</v>
          </cell>
          <cell r="E137">
            <v>3.12</v>
          </cell>
          <cell r="F137">
            <v>3.12</v>
          </cell>
          <cell r="G137">
            <v>2.6760000000000002</v>
          </cell>
          <cell r="I137">
            <v>5.6</v>
          </cell>
          <cell r="J137">
            <v>5.6</v>
          </cell>
          <cell r="K137">
            <v>4.3559999999999999</v>
          </cell>
          <cell r="M137">
            <v>2.6172743496383384</v>
          </cell>
          <cell r="N137">
            <v>3.03</v>
          </cell>
          <cell r="O137">
            <v>3.09</v>
          </cell>
        </row>
        <row r="138">
          <cell r="B138" t="str">
            <v>IV кв. 2009 г.</v>
          </cell>
          <cell r="C138" t="str">
            <v xml:space="preserve">Минрегион 13.10.2009 г. N 33498-СК/08 </v>
          </cell>
          <cell r="E138">
            <v>3.16</v>
          </cell>
          <cell r="F138">
            <v>3.16</v>
          </cell>
          <cell r="G138">
            <v>2.6789999999999998</v>
          </cell>
          <cell r="I138">
            <v>5.69</v>
          </cell>
          <cell r="J138">
            <v>5.69</v>
          </cell>
          <cell r="K138">
            <v>4.3689999999999998</v>
          </cell>
          <cell r="M138">
            <v>2.6172743496383384</v>
          </cell>
          <cell r="N138">
            <v>3.08</v>
          </cell>
          <cell r="O138">
            <v>3.14</v>
          </cell>
        </row>
        <row r="139">
          <cell r="B139" t="str">
            <v>I кв. 2010 г.</v>
          </cell>
          <cell r="C139" t="str">
            <v>Минрегион 20.01.2010 г. N 1289-СК/08</v>
          </cell>
          <cell r="E139">
            <v>3.15</v>
          </cell>
          <cell r="F139">
            <v>3.15</v>
          </cell>
          <cell r="G139">
            <v>2.7109999999999999</v>
          </cell>
          <cell r="I139">
            <v>5.8</v>
          </cell>
          <cell r="J139">
            <v>5.8</v>
          </cell>
          <cell r="K139">
            <v>4.4660000000000002</v>
          </cell>
          <cell r="M139">
            <v>2.8475944924065124</v>
          </cell>
          <cell r="N139">
            <v>3.05</v>
          </cell>
          <cell r="O139">
            <v>3.11</v>
          </cell>
        </row>
        <row r="140">
          <cell r="B140" t="str">
            <v>II кв. 2010 г.</v>
          </cell>
          <cell r="C140" t="str">
            <v>Минрегион 26.05.2010 г. N 22030-ВТ/08</v>
          </cell>
          <cell r="E140">
            <v>3.14</v>
          </cell>
          <cell r="F140">
            <v>3.14</v>
          </cell>
          <cell r="G140">
            <v>2.7629999999999999</v>
          </cell>
          <cell r="I140">
            <v>5.77</v>
          </cell>
          <cell r="J140">
            <v>5.77</v>
          </cell>
          <cell r="M140">
            <v>2.8475944924065124</v>
          </cell>
          <cell r="N140">
            <v>3.05</v>
          </cell>
          <cell r="O140">
            <v>3.11</v>
          </cell>
        </row>
        <row r="141">
          <cell r="B141" t="str">
            <v>III кв. 2010 г.</v>
          </cell>
          <cell r="C141" t="str">
            <v>Минрегион 26.07.2010 г. N 28203-кк/08</v>
          </cell>
          <cell r="E141">
            <v>3.27</v>
          </cell>
          <cell r="F141">
            <v>3.27</v>
          </cell>
          <cell r="G141">
            <v>2.806</v>
          </cell>
          <cell r="I141">
            <v>6.03</v>
          </cell>
          <cell r="J141">
            <v>6.03</v>
          </cell>
          <cell r="M141">
            <v>2.8475944924065124</v>
          </cell>
          <cell r="N141">
            <v>3.13</v>
          </cell>
          <cell r="O141">
            <v>3.19</v>
          </cell>
        </row>
        <row r="142">
          <cell r="B142" t="str">
            <v>IV кв. 2010 г.</v>
          </cell>
          <cell r="C142" t="str">
            <v>Минрегион 18.11.2010 № 39160-КК/08</v>
          </cell>
          <cell r="E142">
            <v>3.27</v>
          </cell>
          <cell r="F142">
            <v>3.27</v>
          </cell>
          <cell r="G142">
            <v>2.8370000000000002</v>
          </cell>
          <cell r="I142">
            <v>6.03</v>
          </cell>
          <cell r="J142">
            <v>6.03</v>
          </cell>
          <cell r="M142">
            <v>2.8475944924065124</v>
          </cell>
          <cell r="N142">
            <v>3.13</v>
          </cell>
          <cell r="O142">
            <v>3.19</v>
          </cell>
        </row>
        <row r="143">
          <cell r="B143" t="str">
            <v>I кв. 2011 г.</v>
          </cell>
          <cell r="C143" t="str">
            <v>Минрегион 02.03.2011 № 4511-КК/08</v>
          </cell>
          <cell r="E143">
            <v>3.27</v>
          </cell>
          <cell r="F143">
            <v>3.27</v>
          </cell>
          <cell r="G143">
            <v>2.9359999999999999</v>
          </cell>
          <cell r="I143">
            <v>6.03</v>
          </cell>
          <cell r="J143">
            <v>6.03</v>
          </cell>
          <cell r="M143">
            <v>3.0981828077382856</v>
          </cell>
          <cell r="N143">
            <v>3.13</v>
          </cell>
          <cell r="O143">
            <v>3.19</v>
          </cell>
        </row>
        <row r="144">
          <cell r="B144" t="str">
            <v>II кв. 2011 г.</v>
          </cell>
          <cell r="C144" t="str">
            <v>Минрегион 09.06.2011 № 15076-КК/08</v>
          </cell>
          <cell r="E144">
            <v>3.38</v>
          </cell>
          <cell r="F144">
            <v>3.38</v>
          </cell>
          <cell r="G144">
            <v>2.952</v>
          </cell>
          <cell r="I144">
            <v>6.65</v>
          </cell>
          <cell r="J144">
            <v>6.65</v>
          </cell>
          <cell r="M144">
            <v>3.0981828077382856</v>
          </cell>
          <cell r="N144">
            <v>3.19</v>
          </cell>
          <cell r="O144">
            <v>3.25</v>
          </cell>
        </row>
        <row r="145">
          <cell r="B145" t="str">
            <v>III кв. 2011 г.</v>
          </cell>
          <cell r="C145" t="str">
            <v>Минрегион 15.07.2011 № 18769-АП/08</v>
          </cell>
          <cell r="E145">
            <v>3.48</v>
          </cell>
          <cell r="F145">
            <v>3.48</v>
          </cell>
          <cell r="G145">
            <v>2.9710000000000001</v>
          </cell>
          <cell r="I145">
            <v>6.82</v>
          </cell>
          <cell r="J145">
            <v>6.82</v>
          </cell>
          <cell r="M145">
            <v>3.0981828077382856</v>
          </cell>
          <cell r="N145">
            <v>3.27</v>
          </cell>
          <cell r="O145">
            <v>3.34</v>
          </cell>
        </row>
        <row r="146">
          <cell r="B146" t="str">
            <v>IV кв. 2011 г.</v>
          </cell>
          <cell r="C146" t="str">
            <v>Минрегион 07.11.2011 № 30394-ИП/07</v>
          </cell>
          <cell r="E146">
            <v>3.55</v>
          </cell>
          <cell r="F146">
            <v>3.55</v>
          </cell>
          <cell r="G146">
            <v>2.996</v>
          </cell>
          <cell r="I146">
            <v>6.95</v>
          </cell>
          <cell r="J146">
            <v>6.95</v>
          </cell>
          <cell r="M146">
            <v>3.0981828077382856</v>
          </cell>
          <cell r="N146">
            <v>3.31</v>
          </cell>
          <cell r="O146">
            <v>3.38</v>
          </cell>
        </row>
        <row r="147">
          <cell r="B147" t="str">
            <v>I кв. 2012 г.</v>
          </cell>
          <cell r="C147" t="str">
            <v>Минрегион 28.01.2012 № 4122-ИП/08</v>
          </cell>
          <cell r="E147">
            <v>3.58</v>
          </cell>
          <cell r="F147">
            <v>3.58</v>
          </cell>
          <cell r="G147">
            <v>3.0270000000000001</v>
          </cell>
          <cell r="I147">
            <v>7.06</v>
          </cell>
          <cell r="J147">
            <v>7.06</v>
          </cell>
          <cell r="M147">
            <v>3.2871719590103208</v>
          </cell>
          <cell r="N147">
            <v>3.35</v>
          </cell>
          <cell r="O147">
            <v>3.42</v>
          </cell>
        </row>
        <row r="148">
          <cell r="B148" t="str">
            <v>II кв. 2012 г.</v>
          </cell>
          <cell r="C148" t="str">
            <v>Минрегион 04.05.2012 № 10837-ИП/08</v>
          </cell>
          <cell r="E148">
            <v>3.66</v>
          </cell>
          <cell r="F148">
            <v>3.66</v>
          </cell>
          <cell r="G148">
            <v>3.069</v>
          </cell>
          <cell r="I148">
            <v>7.21</v>
          </cell>
          <cell r="J148">
            <v>7.21</v>
          </cell>
          <cell r="M148">
            <v>3.2871719590103208</v>
          </cell>
          <cell r="N148">
            <v>3.42</v>
          </cell>
          <cell r="O148">
            <v>3.49</v>
          </cell>
        </row>
        <row r="149">
          <cell r="B149" t="str">
            <v>III кв. 2012 г.</v>
          </cell>
          <cell r="C149" t="str">
            <v>Минрегион 03.09.2012 № 23167-АП/08</v>
          </cell>
          <cell r="E149">
            <v>3.74</v>
          </cell>
          <cell r="F149">
            <v>3.74</v>
          </cell>
          <cell r="G149">
            <v>3.101</v>
          </cell>
          <cell r="I149">
            <v>7.38</v>
          </cell>
          <cell r="J149">
            <v>7.38</v>
          </cell>
          <cell r="M149">
            <v>3.2871719590103208</v>
          </cell>
          <cell r="N149">
            <v>3.46</v>
          </cell>
          <cell r="O149">
            <v>3.53</v>
          </cell>
        </row>
        <row r="150">
          <cell r="B150" t="str">
            <v>IV кв. 2012 г.</v>
          </cell>
          <cell r="C150" t="str">
            <v>Госстрой 03.12.2012 № 2836-ИП/12</v>
          </cell>
          <cell r="E150">
            <v>3.82</v>
          </cell>
          <cell r="F150">
            <v>3.82</v>
          </cell>
          <cell r="G150">
            <v>3.1150000000000002</v>
          </cell>
          <cell r="I150">
            <v>7.53</v>
          </cell>
          <cell r="J150">
            <v>7.53</v>
          </cell>
          <cell r="M150">
            <v>3.2871719590103208</v>
          </cell>
          <cell r="N150">
            <v>3.53</v>
          </cell>
          <cell r="O150">
            <v>3.59</v>
          </cell>
        </row>
        <row r="151">
          <cell r="B151" t="str">
            <v>I кв. 2013 г.</v>
          </cell>
          <cell r="C151" t="str">
            <v>Минрегион 12.02.2013 № 1951-ВТ/10</v>
          </cell>
          <cell r="E151">
            <v>3.86</v>
          </cell>
          <cell r="F151">
            <v>3.86</v>
          </cell>
          <cell r="G151">
            <v>3.16</v>
          </cell>
          <cell r="I151">
            <v>7.61</v>
          </cell>
          <cell r="J151">
            <v>7.61</v>
          </cell>
          <cell r="M151">
            <v>3.5041253083050021</v>
          </cell>
          <cell r="N151">
            <v>3.58</v>
          </cell>
          <cell r="O151">
            <v>3.64</v>
          </cell>
        </row>
        <row r="152">
          <cell r="B152" t="str">
            <v>II кв. 2013 г.</v>
          </cell>
          <cell r="C152" t="str">
            <v>Минрегион 07.06.2013 № 9912-СД/10</v>
          </cell>
          <cell r="E152">
            <v>3.9</v>
          </cell>
          <cell r="F152">
            <v>3.9</v>
          </cell>
          <cell r="G152">
            <v>3.1859999999999999</v>
          </cell>
          <cell r="I152">
            <v>7.66</v>
          </cell>
          <cell r="J152">
            <v>7.66</v>
          </cell>
          <cell r="M152">
            <v>3.5041253083050021</v>
          </cell>
          <cell r="N152">
            <v>3.6</v>
          </cell>
          <cell r="O152">
            <v>3.66</v>
          </cell>
        </row>
        <row r="153">
          <cell r="B153" t="str">
            <v>III кв. 2013 г.</v>
          </cell>
          <cell r="C153" t="str">
            <v>Минрегион 29.07.2013 № 13478-СД/10</v>
          </cell>
          <cell r="E153">
            <v>3.94</v>
          </cell>
          <cell r="F153">
            <v>3.94</v>
          </cell>
          <cell r="G153">
            <v>3.2280000000000002</v>
          </cell>
          <cell r="I153">
            <v>7.74</v>
          </cell>
          <cell r="J153">
            <v>7.74</v>
          </cell>
          <cell r="M153">
            <v>3.5041253083050021</v>
          </cell>
          <cell r="N153">
            <v>3.64</v>
          </cell>
          <cell r="O153">
            <v>3.7</v>
          </cell>
        </row>
        <row r="154">
          <cell r="B154" t="str">
            <v>IV кв. 2013 г.</v>
          </cell>
          <cell r="C154" t="str">
            <v>Минрегион 12.11.2013 № 21331-СД/10</v>
          </cell>
          <cell r="E154">
            <v>3.94</v>
          </cell>
          <cell r="F154">
            <v>3.94</v>
          </cell>
          <cell r="G154">
            <v>3.2189999999999999</v>
          </cell>
          <cell r="I154">
            <v>7.74</v>
          </cell>
          <cell r="J154">
            <v>7.74</v>
          </cell>
          <cell r="M154">
            <v>3.5041253083050021</v>
          </cell>
          <cell r="N154">
            <v>3.64</v>
          </cell>
          <cell r="O154">
            <v>3.7</v>
          </cell>
        </row>
        <row r="155">
          <cell r="B155" t="str">
            <v>I кв. 2014 г.</v>
          </cell>
          <cell r="C155" t="str">
            <v>Минстрой 28.02.2014 № 3085-ЕС/08</v>
          </cell>
          <cell r="E155">
            <v>3.94</v>
          </cell>
          <cell r="F155">
            <v>3.94</v>
          </cell>
          <cell r="G155">
            <v>3.222</v>
          </cell>
          <cell r="I155">
            <v>7.74</v>
          </cell>
          <cell r="J155">
            <v>7.74</v>
          </cell>
          <cell r="M155">
            <v>3.7318934533448269</v>
          </cell>
          <cell r="N155">
            <v>3.64</v>
          </cell>
          <cell r="O155">
            <v>3.7</v>
          </cell>
        </row>
        <row r="156">
          <cell r="B156" t="str">
            <v>II кв. 2014 г.</v>
          </cell>
          <cell r="C156" t="str">
            <v>Минстрой 15.05.2014 № 8367-ЕС/08</v>
          </cell>
          <cell r="E156">
            <v>3.96</v>
          </cell>
          <cell r="F156">
            <v>3.96</v>
          </cell>
          <cell r="G156">
            <v>3.2090000000000001</v>
          </cell>
          <cell r="I156">
            <v>7.77</v>
          </cell>
          <cell r="J156">
            <v>7.77</v>
          </cell>
          <cell r="M156">
            <v>3.7318934533448269</v>
          </cell>
          <cell r="N156">
            <v>3.64</v>
          </cell>
          <cell r="O156">
            <v>3.7</v>
          </cell>
        </row>
        <row r="157">
          <cell r="B157" t="str">
            <v>III кв. 2014 г.</v>
          </cell>
          <cell r="C157" t="str">
            <v>Минстрой 04.08.2014 № 15285-ЕС/08</v>
          </cell>
          <cell r="E157">
            <v>4.04</v>
          </cell>
          <cell r="F157">
            <v>4.04</v>
          </cell>
          <cell r="I157">
            <v>7.93</v>
          </cell>
          <cell r="J157">
            <v>7.93</v>
          </cell>
          <cell r="M157">
            <v>3.7318934533448269</v>
          </cell>
          <cell r="N157">
            <v>3.7</v>
          </cell>
          <cell r="O157">
            <v>3.76</v>
          </cell>
        </row>
        <row r="158">
          <cell r="B158" t="str">
            <v>IV кв. 2014 г.</v>
          </cell>
          <cell r="C158" t="str">
            <v>Минстрой 13.11.2014 № 25374-ЮР/08</v>
          </cell>
          <cell r="E158">
            <v>4.0199999999999996</v>
          </cell>
          <cell r="F158">
            <v>4.0199999999999996</v>
          </cell>
          <cell r="I158">
            <v>7.9</v>
          </cell>
          <cell r="J158">
            <v>7.9</v>
          </cell>
          <cell r="M158">
            <v>3.7318934533448269</v>
          </cell>
          <cell r="N158">
            <v>3.7</v>
          </cell>
          <cell r="O158">
            <v>3.76</v>
          </cell>
        </row>
        <row r="159">
          <cell r="B159" t="str">
            <v>I кв. 2015 г.</v>
          </cell>
          <cell r="E159">
            <v>1</v>
          </cell>
          <cell r="F159">
            <v>1</v>
          </cell>
          <cell r="I159">
            <v>1</v>
          </cell>
          <cell r="J159">
            <v>1</v>
          </cell>
          <cell r="M159">
            <v>4.1573293070261377</v>
          </cell>
          <cell r="N159">
            <v>1</v>
          </cell>
          <cell r="O159">
            <v>1</v>
          </cell>
        </row>
        <row r="160">
          <cell r="B160" t="str">
            <v>II кв. 2015 г.</v>
          </cell>
          <cell r="E160">
            <v>1</v>
          </cell>
          <cell r="F160">
            <v>1</v>
          </cell>
          <cell r="I160">
            <v>1</v>
          </cell>
          <cell r="J160">
            <v>1</v>
          </cell>
          <cell r="M160">
            <v>4.1573293070261377</v>
          </cell>
          <cell r="N160">
            <v>1</v>
          </cell>
          <cell r="O160">
            <v>1</v>
          </cell>
        </row>
        <row r="161">
          <cell r="B161" t="str">
            <v>III кв. 2015 г.</v>
          </cell>
          <cell r="E161">
            <v>1</v>
          </cell>
          <cell r="F161">
            <v>1</v>
          </cell>
          <cell r="I161">
            <v>1</v>
          </cell>
          <cell r="J161">
            <v>1</v>
          </cell>
          <cell r="M161">
            <v>4.1573293070261377</v>
          </cell>
          <cell r="N161">
            <v>1</v>
          </cell>
          <cell r="O161">
            <v>1</v>
          </cell>
        </row>
        <row r="162">
          <cell r="B162" t="str">
            <v>IV кв. 2015 г.</v>
          </cell>
          <cell r="E162">
            <v>1</v>
          </cell>
          <cell r="F162">
            <v>1</v>
          </cell>
          <cell r="I162">
            <v>1</v>
          </cell>
          <cell r="J162">
            <v>1</v>
          </cell>
          <cell r="M162">
            <v>4.1573293070261377</v>
          </cell>
          <cell r="N162">
            <v>1</v>
          </cell>
          <cell r="O162">
            <v>1</v>
          </cell>
        </row>
        <row r="163">
          <cell r="B163" t="str">
            <v>I кв. 2016 г.</v>
          </cell>
          <cell r="E163">
            <v>1</v>
          </cell>
          <cell r="F163">
            <v>1</v>
          </cell>
          <cell r="I163">
            <v>1</v>
          </cell>
          <cell r="J163">
            <v>1</v>
          </cell>
          <cell r="M163">
            <v>4.1573293070261377</v>
          </cell>
          <cell r="N163">
            <v>1</v>
          </cell>
          <cell r="O163">
            <v>1</v>
          </cell>
        </row>
        <row r="164">
          <cell r="B164" t="str">
            <v>II кв. 2016 г.</v>
          </cell>
          <cell r="E164">
            <v>1</v>
          </cell>
          <cell r="F164">
            <v>1</v>
          </cell>
          <cell r="I164">
            <v>1</v>
          </cell>
          <cell r="J164">
            <v>1</v>
          </cell>
          <cell r="M164">
            <v>4.1573293070261377</v>
          </cell>
          <cell r="N164">
            <v>1</v>
          </cell>
          <cell r="O164">
            <v>1</v>
          </cell>
        </row>
        <row r="165">
          <cell r="B165" t="str">
            <v>III кв. 2016 г.</v>
          </cell>
          <cell r="E165">
            <v>1</v>
          </cell>
          <cell r="F165">
            <v>1</v>
          </cell>
          <cell r="I165">
            <v>1</v>
          </cell>
          <cell r="J165">
            <v>1</v>
          </cell>
          <cell r="M165">
            <v>4.1573293070261377</v>
          </cell>
          <cell r="N165">
            <v>1</v>
          </cell>
          <cell r="O165">
            <v>1</v>
          </cell>
        </row>
        <row r="166">
          <cell r="B166" t="str">
            <v>IV кв. 2016 г.</v>
          </cell>
          <cell r="E166">
            <v>1</v>
          </cell>
          <cell r="F166">
            <v>1</v>
          </cell>
          <cell r="I166">
            <v>1</v>
          </cell>
          <cell r="J166">
            <v>1</v>
          </cell>
          <cell r="M166">
            <v>4.1573293070261377</v>
          </cell>
          <cell r="N166">
            <v>1</v>
          </cell>
          <cell r="O166">
            <v>1</v>
          </cell>
        </row>
        <row r="167">
          <cell r="B167" t="str">
            <v>I кв. 2017 г.</v>
          </cell>
          <cell r="E167">
            <v>1</v>
          </cell>
          <cell r="F167">
            <v>1</v>
          </cell>
          <cell r="I167">
            <v>1</v>
          </cell>
          <cell r="J167">
            <v>1</v>
          </cell>
          <cell r="M167">
            <v>4.1573293070261377</v>
          </cell>
          <cell r="N167">
            <v>1</v>
          </cell>
          <cell r="O167">
            <v>1</v>
          </cell>
        </row>
        <row r="168">
          <cell r="B168" t="str">
            <v>II кв. 2017 г.</v>
          </cell>
          <cell r="E168">
            <v>1</v>
          </cell>
          <cell r="F168">
            <v>1</v>
          </cell>
          <cell r="I168">
            <v>1</v>
          </cell>
          <cell r="J168">
            <v>1</v>
          </cell>
          <cell r="M168">
            <v>4.1573293070261377</v>
          </cell>
          <cell r="N168">
            <v>1</v>
          </cell>
          <cell r="O168">
            <v>1</v>
          </cell>
        </row>
        <row r="169">
          <cell r="B169" t="str">
            <v>III кв. 2017 г.</v>
          </cell>
          <cell r="E169">
            <v>1</v>
          </cell>
          <cell r="F169">
            <v>1</v>
          </cell>
          <cell r="I169">
            <v>1</v>
          </cell>
          <cell r="J169">
            <v>1</v>
          </cell>
          <cell r="M169">
            <v>4.1573293070261377</v>
          </cell>
          <cell r="N169">
            <v>1</v>
          </cell>
          <cell r="O169">
            <v>1</v>
          </cell>
        </row>
        <row r="170">
          <cell r="B170" t="str">
            <v>IV кв. 2017 г.</v>
          </cell>
          <cell r="E170">
            <v>1</v>
          </cell>
          <cell r="F170">
            <v>1</v>
          </cell>
          <cell r="I170">
            <v>1</v>
          </cell>
          <cell r="J170">
            <v>1</v>
          </cell>
          <cell r="M170">
            <v>4.1573293070261377</v>
          </cell>
          <cell r="N170">
            <v>1</v>
          </cell>
          <cell r="O170">
            <v>1</v>
          </cell>
        </row>
        <row r="171">
          <cell r="B171" t="str">
            <v>I кв. 2018 г.</v>
          </cell>
          <cell r="E171">
            <v>1</v>
          </cell>
          <cell r="F171">
            <v>1</v>
          </cell>
          <cell r="I171">
            <v>1</v>
          </cell>
          <cell r="J171">
            <v>1</v>
          </cell>
          <cell r="M171">
            <v>4.1573293070261377</v>
          </cell>
          <cell r="N171">
            <v>1</v>
          </cell>
          <cell r="O171">
            <v>1</v>
          </cell>
        </row>
        <row r="172">
          <cell r="B172" t="str">
            <v>II кв. 2018 г.</v>
          </cell>
          <cell r="E172">
            <v>1</v>
          </cell>
          <cell r="F172">
            <v>1</v>
          </cell>
          <cell r="I172">
            <v>1</v>
          </cell>
          <cell r="J172">
            <v>1</v>
          </cell>
          <cell r="M172">
            <v>4.1573293070261377</v>
          </cell>
          <cell r="N172">
            <v>1</v>
          </cell>
          <cell r="O172">
            <v>1</v>
          </cell>
        </row>
        <row r="173">
          <cell r="B173" t="str">
            <v>III кв. 2018 г.</v>
          </cell>
          <cell r="E173">
            <v>1</v>
          </cell>
          <cell r="F173">
            <v>1</v>
          </cell>
          <cell r="I173">
            <v>1</v>
          </cell>
          <cell r="J173">
            <v>1</v>
          </cell>
          <cell r="M173">
            <v>4.1573293070261377</v>
          </cell>
          <cell r="N173">
            <v>1</v>
          </cell>
          <cell r="O173">
            <v>1</v>
          </cell>
        </row>
        <row r="174">
          <cell r="B174" t="str">
            <v>IV кв. 2018 г.</v>
          </cell>
          <cell r="E174">
            <v>1</v>
          </cell>
          <cell r="F174">
            <v>1</v>
          </cell>
          <cell r="I174">
            <v>1</v>
          </cell>
          <cell r="J174">
            <v>1</v>
          </cell>
          <cell r="M174">
            <v>4.1573293070261377</v>
          </cell>
          <cell r="N174">
            <v>1</v>
          </cell>
          <cell r="O174">
            <v>1</v>
          </cell>
        </row>
        <row r="175">
          <cell r="B175" t="str">
            <v>I кв. 2019 г.</v>
          </cell>
          <cell r="E175">
            <v>1</v>
          </cell>
          <cell r="F175">
            <v>1</v>
          </cell>
          <cell r="I175">
            <v>1</v>
          </cell>
          <cell r="J175">
            <v>1</v>
          </cell>
          <cell r="M175">
            <v>4.1573293070261377</v>
          </cell>
          <cell r="N175">
            <v>1</v>
          </cell>
          <cell r="O175">
            <v>1</v>
          </cell>
        </row>
        <row r="176">
          <cell r="B176" t="str">
            <v>II кв. 2019 г.</v>
          </cell>
          <cell r="E176">
            <v>1</v>
          </cell>
          <cell r="F176">
            <v>1</v>
          </cell>
          <cell r="I176">
            <v>1</v>
          </cell>
          <cell r="J176">
            <v>1</v>
          </cell>
          <cell r="M176">
            <v>4.1573293070261377</v>
          </cell>
          <cell r="N176">
            <v>1</v>
          </cell>
          <cell r="O176">
            <v>1</v>
          </cell>
        </row>
        <row r="177">
          <cell r="B177" t="str">
            <v>III кв. 2019 г.</v>
          </cell>
          <cell r="E177">
            <v>1</v>
          </cell>
          <cell r="F177">
            <v>1</v>
          </cell>
          <cell r="I177">
            <v>1</v>
          </cell>
          <cell r="J177">
            <v>1</v>
          </cell>
          <cell r="M177">
            <v>4.1573293070261377</v>
          </cell>
          <cell r="N177">
            <v>1</v>
          </cell>
          <cell r="O177">
            <v>1</v>
          </cell>
        </row>
        <row r="178">
          <cell r="B178" t="str">
            <v>IV кв. 2019 г.</v>
          </cell>
          <cell r="E178">
            <v>1</v>
          </cell>
          <cell r="F178">
            <v>1</v>
          </cell>
          <cell r="I178">
            <v>1</v>
          </cell>
          <cell r="J178">
            <v>1</v>
          </cell>
          <cell r="M178">
            <v>4.1573293070261377</v>
          </cell>
          <cell r="N178">
            <v>1</v>
          </cell>
          <cell r="O178">
            <v>1</v>
          </cell>
        </row>
        <row r="179">
          <cell r="B179" t="str">
            <v>I кв. 2020 г.</v>
          </cell>
          <cell r="E179">
            <v>1</v>
          </cell>
          <cell r="F179">
            <v>1</v>
          </cell>
          <cell r="I179">
            <v>1</v>
          </cell>
          <cell r="J179">
            <v>1</v>
          </cell>
          <cell r="M179">
            <v>4.1573293070261377</v>
          </cell>
          <cell r="N179">
            <v>1</v>
          </cell>
          <cell r="O179">
            <v>1</v>
          </cell>
        </row>
        <row r="180">
          <cell r="B180" t="str">
            <v>II кв. 2020 г.</v>
          </cell>
          <cell r="E180">
            <v>1</v>
          </cell>
          <cell r="F180">
            <v>1</v>
          </cell>
          <cell r="I180">
            <v>1</v>
          </cell>
          <cell r="J180">
            <v>1</v>
          </cell>
          <cell r="M180">
            <v>4.1573293070261377</v>
          </cell>
          <cell r="N180">
            <v>1</v>
          </cell>
          <cell r="O180">
            <v>1</v>
          </cell>
        </row>
        <row r="181">
          <cell r="B181" t="str">
            <v>III кв. 2020 г.</v>
          </cell>
          <cell r="E181">
            <v>1</v>
          </cell>
          <cell r="F181">
            <v>1</v>
          </cell>
          <cell r="I181">
            <v>1</v>
          </cell>
          <cell r="J181">
            <v>1</v>
          </cell>
          <cell r="M181">
            <v>4.1573293070261377</v>
          </cell>
          <cell r="N181">
            <v>1</v>
          </cell>
          <cell r="O181">
            <v>1</v>
          </cell>
        </row>
        <row r="182">
          <cell r="B182" t="str">
            <v>IV кв. 2020 г.</v>
          </cell>
          <cell r="E182">
            <v>1</v>
          </cell>
          <cell r="F182">
            <v>1</v>
          </cell>
          <cell r="I182">
            <v>1</v>
          </cell>
          <cell r="J182">
            <v>1</v>
          </cell>
          <cell r="M182">
            <v>4.1573293070261377</v>
          </cell>
          <cell r="N182">
            <v>1</v>
          </cell>
          <cell r="O182">
            <v>1</v>
          </cell>
        </row>
      </sheetData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ССР"/>
      <sheetName val="Таблица"/>
      <sheetName val="Регионы"/>
      <sheetName val="НМЦ лота"/>
    </sheetNames>
    <sheetDataSet>
      <sheetData sheetId="0" refreshError="1"/>
      <sheetData sheetId="1" refreshError="1"/>
      <sheetData sheetId="2" refreshError="1"/>
      <sheetData sheetId="3">
        <row r="26">
          <cell r="R26">
            <v>1.02</v>
          </cell>
        </row>
        <row r="27">
          <cell r="R27">
            <v>1.04</v>
          </cell>
        </row>
        <row r="28">
          <cell r="R28">
            <v>1.08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3"/>
  <sheetViews>
    <sheetView tabSelected="1" topLeftCell="A11" zoomScale="82" zoomScaleNormal="82" workbookViewId="0">
      <selection activeCell="E30" sqref="E30"/>
    </sheetView>
  </sheetViews>
  <sheetFormatPr defaultRowHeight="12.75" x14ac:dyDescent="0.2"/>
  <cols>
    <col min="1" max="1" width="5.28515625" style="1" customWidth="1"/>
    <col min="2" max="2" width="17.7109375" style="1" customWidth="1"/>
    <col min="3" max="3" width="48.7109375" style="1" customWidth="1"/>
    <col min="4" max="4" width="13.5703125" style="1" customWidth="1"/>
    <col min="5" max="5" width="13.28515625" style="1" customWidth="1"/>
    <col min="6" max="6" width="11.28515625" style="1" customWidth="1"/>
    <col min="7" max="7" width="12.28515625" style="1" customWidth="1"/>
    <col min="8" max="9" width="9.140625" style="2" hidden="1" customWidth="1"/>
    <col min="10" max="10" width="10.5703125" style="1" bestFit="1" customWidth="1"/>
    <col min="11" max="11" width="11.42578125" style="1" customWidth="1"/>
    <col min="12" max="12" width="10.5703125" style="1" bestFit="1" customWidth="1"/>
    <col min="13" max="16384" width="9.140625" style="1"/>
  </cols>
  <sheetData>
    <row r="1" spans="2:9" hidden="1" x14ac:dyDescent="0.2">
      <c r="H1" s="2" t="s">
        <v>74</v>
      </c>
      <c r="I1" s="2" t="s">
        <v>74</v>
      </c>
    </row>
    <row r="2" spans="2:9" hidden="1" x14ac:dyDescent="0.2">
      <c r="B2" s="1" t="s">
        <v>75</v>
      </c>
      <c r="C2" s="3" t="str">
        <f>IF('[1]Расчет стоимости'!C8="","",'[1]Расчет стоимости'!C8)&amp;" "&amp;IF('[1]Расчет стоимости'!C9="","",'[1]Расчет стоимости'!C9)</f>
        <v xml:space="preserve">АО "Тываэнерго" </v>
      </c>
      <c r="D2" s="3"/>
      <c r="E2" s="3"/>
    </row>
    <row r="3" spans="2:9" hidden="1" x14ac:dyDescent="0.2">
      <c r="C3" s="4" t="s">
        <v>76</v>
      </c>
      <c r="D3" s="4"/>
      <c r="E3" s="4"/>
    </row>
    <row r="4" spans="2:9" hidden="1" x14ac:dyDescent="0.2">
      <c r="B4" s="1" t="s">
        <v>77</v>
      </c>
      <c r="C4" s="5"/>
      <c r="D4" s="5"/>
      <c r="E4" s="5"/>
    </row>
    <row r="5" spans="2:9" hidden="1" x14ac:dyDescent="0.2">
      <c r="C5" s="6" t="s">
        <v>78</v>
      </c>
      <c r="D5" s="5"/>
      <c r="E5" s="5"/>
    </row>
    <row r="6" spans="2:9" hidden="1" x14ac:dyDescent="0.2">
      <c r="B6" s="7" t="str">
        <f>"Ориентировочный сметный расчет в сумме "&amp;TEXT(G87,"# ###,###")&amp;" тыс. руб. (с НДС) "&amp;IF([1]Снижение!$E$9,"в прогнозных ценах "&amp;[1]Снижение!E9&amp;" года",IF('[1]Расчет стоимости'!$P$11=0,"в базовых ценах","в текущих ценах на "&amp;'[1]Расчет стоимости'!$P$11))</f>
        <v>Ориентировочный сметный расчет в сумме 2 577,562 тыс. руб. (с НДС) в прогнозных ценах 2020 года</v>
      </c>
      <c r="C6" s="5"/>
      <c r="D6" s="5"/>
      <c r="F6" s="8" t="s">
        <v>79</v>
      </c>
      <c r="G6" s="8"/>
    </row>
    <row r="7" spans="2:9" hidden="1" x14ac:dyDescent="0.2">
      <c r="C7" s="9"/>
      <c r="D7" s="9"/>
      <c r="E7" s="5"/>
    </row>
    <row r="8" spans="2:9" hidden="1" x14ac:dyDescent="0.2">
      <c r="C8" s="5" t="s">
        <v>80</v>
      </c>
      <c r="D8" s="5"/>
      <c r="E8" s="5"/>
    </row>
    <row r="9" spans="2:9" hidden="1" x14ac:dyDescent="0.2">
      <c r="B9" s="6" t="s">
        <v>78</v>
      </c>
      <c r="C9" s="5"/>
      <c r="D9" s="5"/>
      <c r="E9" s="5"/>
    </row>
    <row r="10" spans="2:9" hidden="1" x14ac:dyDescent="0.2"/>
    <row r="11" spans="2:9" x14ac:dyDescent="0.2">
      <c r="B11" s="10" t="s">
        <v>0</v>
      </c>
      <c r="C11" s="10"/>
      <c r="D11" s="10"/>
      <c r="E11" s="10"/>
      <c r="F11" s="10"/>
      <c r="G11" s="10"/>
    </row>
    <row r="13" spans="2:9" ht="26.25" customHeight="1" x14ac:dyDescent="0.2">
      <c r="B13" s="11" t="str">
        <f>IF('[1]Расчет стоимости'!C6="","",'[1]Расчет стоимости'!C6)</f>
        <v>2265 Терапия КЛ</v>
      </c>
      <c r="C13" s="11"/>
      <c r="D13" s="11"/>
      <c r="E13" s="11"/>
      <c r="F13" s="11"/>
      <c r="G13" s="11"/>
    </row>
    <row r="14" spans="2:9" x14ac:dyDescent="0.2">
      <c r="C14" s="4" t="s">
        <v>1</v>
      </c>
      <c r="D14" s="4"/>
      <c r="E14" s="4"/>
      <c r="F14" s="4"/>
      <c r="G14" s="4"/>
    </row>
    <row r="15" spans="2:9" x14ac:dyDescent="0.2">
      <c r="B15" s="1" t="str">
        <f>"            Составлен в прогнозных ценах года окончания строительства: "</f>
        <v xml:space="preserve">            Составлен в прогнозных ценах года окончания строительства: </v>
      </c>
      <c r="C15" s="12"/>
    </row>
    <row r="17" spans="1:9" x14ac:dyDescent="0.2">
      <c r="G17" s="1" t="s">
        <v>2</v>
      </c>
    </row>
    <row r="18" spans="1:9" x14ac:dyDescent="0.2">
      <c r="A18" s="13" t="s">
        <v>3</v>
      </c>
      <c r="B18" s="13" t="s">
        <v>4</v>
      </c>
      <c r="C18" s="13" t="s">
        <v>5</v>
      </c>
      <c r="D18" s="14" t="s">
        <v>6</v>
      </c>
      <c r="E18" s="14"/>
      <c r="F18" s="14"/>
      <c r="G18" s="13" t="s">
        <v>7</v>
      </c>
    </row>
    <row r="19" spans="1:9" ht="38.25" x14ac:dyDescent="0.2">
      <c r="A19" s="13"/>
      <c r="B19" s="13"/>
      <c r="C19" s="13"/>
      <c r="D19" s="15" t="s">
        <v>8</v>
      </c>
      <c r="E19" s="15" t="s">
        <v>9</v>
      </c>
      <c r="F19" s="15" t="s">
        <v>10</v>
      </c>
      <c r="G19" s="13"/>
    </row>
    <row r="20" spans="1:9" x14ac:dyDescent="0.2">
      <c r="A20" s="16">
        <v>1</v>
      </c>
      <c r="B20" s="16">
        <v>2</v>
      </c>
      <c r="C20" s="16">
        <v>3</v>
      </c>
      <c r="D20" s="16">
        <v>4</v>
      </c>
      <c r="E20" s="16">
        <v>5</v>
      </c>
      <c r="F20" s="16">
        <v>6</v>
      </c>
      <c r="G20" s="16">
        <v>7</v>
      </c>
    </row>
    <row r="21" spans="1:9" x14ac:dyDescent="0.2">
      <c r="A21" s="17"/>
      <c r="B21" s="18" t="s">
        <v>11</v>
      </c>
      <c r="C21" s="19"/>
      <c r="D21" s="20"/>
      <c r="E21" s="20"/>
      <c r="F21" s="20"/>
      <c r="G21" s="20"/>
    </row>
    <row r="22" spans="1:9" hidden="1" x14ac:dyDescent="0.2">
      <c r="A22" s="17"/>
      <c r="B22" s="18"/>
      <c r="C22" s="19" t="s">
        <v>12</v>
      </c>
      <c r="D22" s="20"/>
      <c r="E22" s="20"/>
      <c r="F22" s="21">
        <f>N('[1]Расчет стоимости'!R20)+N('[1]Расчет стоимости'!R21)</f>
        <v>0</v>
      </c>
      <c r="G22" s="20">
        <f t="shared" ref="G22:G25" si="0">IFERROR(D22+E22+F22,0)</f>
        <v>0</v>
      </c>
    </row>
    <row r="23" spans="1:9" hidden="1" x14ac:dyDescent="0.2">
      <c r="A23" s="17"/>
      <c r="B23" s="18"/>
      <c r="C23" s="19" t="s">
        <v>13</v>
      </c>
      <c r="D23" s="20"/>
      <c r="E23" s="20"/>
      <c r="F23" s="21">
        <f>N('[1]Расчет стоимости'!R135)+N('[1]Расчет стоимости'!R136)</f>
        <v>0</v>
      </c>
      <c r="G23" s="20">
        <f t="shared" si="0"/>
        <v>0</v>
      </c>
    </row>
    <row r="24" spans="1:9" hidden="1" x14ac:dyDescent="0.2">
      <c r="A24" s="17"/>
      <c r="B24" s="18"/>
      <c r="C24" s="19" t="s">
        <v>14</v>
      </c>
      <c r="D24" s="20"/>
      <c r="E24" s="20"/>
      <c r="F24" s="21">
        <f>N('[1]Расчет стоимости'!R22)+N('[1]Расчет стоимости'!R207)+N('[1]Расчет стоимости'!R208)</f>
        <v>0</v>
      </c>
      <c r="G24" s="20">
        <f t="shared" si="0"/>
        <v>0</v>
      </c>
    </row>
    <row r="25" spans="1:9" x14ac:dyDescent="0.2">
      <c r="A25" s="17"/>
      <c r="B25" s="18"/>
      <c r="C25" s="18" t="s">
        <v>15</v>
      </c>
      <c r="D25" s="22">
        <v>0</v>
      </c>
      <c r="E25" s="22">
        <v>0</v>
      </c>
      <c r="F25" s="22">
        <v>0</v>
      </c>
      <c r="G25" s="23">
        <v>0</v>
      </c>
    </row>
    <row r="26" spans="1:9" x14ac:dyDescent="0.2">
      <c r="A26" s="17"/>
      <c r="B26" s="18" t="s">
        <v>16</v>
      </c>
      <c r="C26" s="19"/>
      <c r="D26" s="20"/>
      <c r="E26" s="20"/>
      <c r="F26" s="20"/>
      <c r="G26" s="24"/>
      <c r="I26" s="2">
        <f ca="1">I51/(1+$H$51)-D45-D39</f>
        <v>0</v>
      </c>
    </row>
    <row r="27" spans="1:9" ht="12.75" customHeight="1" x14ac:dyDescent="0.2">
      <c r="A27" s="17"/>
      <c r="B27" s="18"/>
      <c r="C27" s="19" t="s">
        <v>17</v>
      </c>
      <c r="D27" s="20">
        <v>0</v>
      </c>
      <c r="E27" s="20">
        <v>0</v>
      </c>
      <c r="F27" s="20">
        <v>0</v>
      </c>
      <c r="G27" s="24">
        <v>0</v>
      </c>
    </row>
    <row r="28" spans="1:9" ht="12.75" customHeight="1" x14ac:dyDescent="0.2">
      <c r="A28" s="17"/>
      <c r="B28" s="18"/>
      <c r="C28" s="19" t="s">
        <v>18</v>
      </c>
      <c r="D28" s="20">
        <v>1633.9258220699521</v>
      </c>
      <c r="E28" s="20">
        <v>0</v>
      </c>
      <c r="F28" s="20">
        <v>0</v>
      </c>
      <c r="G28" s="24">
        <v>1633.9258220699521</v>
      </c>
    </row>
    <row r="29" spans="1:9" ht="12.75" customHeight="1" x14ac:dyDescent="0.2">
      <c r="A29" s="17"/>
      <c r="B29" s="18"/>
      <c r="C29" s="19" t="s">
        <v>19</v>
      </c>
      <c r="D29" s="20">
        <v>0</v>
      </c>
      <c r="E29" s="20">
        <v>0</v>
      </c>
      <c r="F29" s="20">
        <v>0</v>
      </c>
      <c r="G29" s="24">
        <v>0</v>
      </c>
    </row>
    <row r="30" spans="1:9" x14ac:dyDescent="0.2">
      <c r="A30" s="17"/>
      <c r="B30" s="18"/>
      <c r="C30" s="18" t="s">
        <v>20</v>
      </c>
      <c r="D30" s="22">
        <v>1633.9258220699521</v>
      </c>
      <c r="E30" s="22">
        <v>0</v>
      </c>
      <c r="F30" s="22">
        <v>0</v>
      </c>
      <c r="G30" s="23">
        <v>1633.9258220699521</v>
      </c>
    </row>
    <row r="31" spans="1:9" x14ac:dyDescent="0.2">
      <c r="A31" s="17"/>
      <c r="B31" s="18" t="s">
        <v>21</v>
      </c>
      <c r="C31" s="19"/>
      <c r="D31" s="20"/>
      <c r="E31" s="20"/>
      <c r="F31" s="20"/>
      <c r="G31" s="24"/>
      <c r="I31" s="2">
        <f ca="1">I52/(1+$H$52)-D46-D40</f>
        <v>1678.9005763688763</v>
      </c>
    </row>
    <row r="32" spans="1:9" ht="12.75" customHeight="1" x14ac:dyDescent="0.2">
      <c r="A32" s="17"/>
      <c r="B32" s="18" t="s">
        <v>22</v>
      </c>
      <c r="C32" s="19"/>
      <c r="D32" s="20"/>
      <c r="E32" s="20"/>
      <c r="F32" s="20"/>
      <c r="G32" s="24"/>
      <c r="I32" s="2">
        <f ca="1">I53/(1+$H$53)-D47-D41</f>
        <v>0</v>
      </c>
    </row>
    <row r="33" spans="1:10" ht="12.75" customHeight="1" x14ac:dyDescent="0.2">
      <c r="A33" s="17"/>
      <c r="B33" s="18" t="s">
        <v>23</v>
      </c>
      <c r="C33" s="19"/>
      <c r="D33" s="20"/>
      <c r="E33" s="20"/>
      <c r="F33" s="20"/>
      <c r="G33" s="24"/>
    </row>
    <row r="34" spans="1:10" s="27" customFormat="1" ht="12.75" customHeight="1" x14ac:dyDescent="0.2">
      <c r="A34" s="25"/>
      <c r="B34" s="18"/>
      <c r="C34" s="18" t="s">
        <v>24</v>
      </c>
      <c r="D34" s="22">
        <v>1633.9258220699521</v>
      </c>
      <c r="E34" s="22">
        <v>0</v>
      </c>
      <c r="F34" s="22">
        <v>0</v>
      </c>
      <c r="G34" s="23">
        <v>1633.9258220699521</v>
      </c>
      <c r="H34" s="26"/>
      <c r="I34" s="26"/>
      <c r="J34" s="1"/>
    </row>
    <row r="35" spans="1:10" ht="12.75" customHeight="1" x14ac:dyDescent="0.2">
      <c r="A35" s="17"/>
      <c r="B35" s="18"/>
      <c r="C35" s="19" t="s">
        <v>25</v>
      </c>
      <c r="D35" s="20">
        <v>0</v>
      </c>
      <c r="E35" s="20">
        <v>0</v>
      </c>
      <c r="F35" s="20">
        <v>0</v>
      </c>
      <c r="G35" s="24">
        <v>0</v>
      </c>
    </row>
    <row r="36" spans="1:10" ht="12.75" customHeight="1" x14ac:dyDescent="0.2">
      <c r="A36" s="17"/>
      <c r="B36" s="18"/>
      <c r="C36" s="19" t="s">
        <v>26</v>
      </c>
      <c r="D36" s="20">
        <v>1633.9258220699521</v>
      </c>
      <c r="E36" s="20">
        <v>0</v>
      </c>
      <c r="F36" s="20">
        <v>0</v>
      </c>
      <c r="G36" s="24">
        <v>1633.9258220699521</v>
      </c>
    </row>
    <row r="37" spans="1:10" ht="12.75" customHeight="1" x14ac:dyDescent="0.2">
      <c r="A37" s="17"/>
      <c r="B37" s="18"/>
      <c r="C37" s="19" t="s">
        <v>27</v>
      </c>
      <c r="D37" s="20">
        <v>0</v>
      </c>
      <c r="E37" s="20">
        <v>0</v>
      </c>
      <c r="F37" s="20">
        <v>0</v>
      </c>
      <c r="G37" s="24">
        <v>0</v>
      </c>
    </row>
    <row r="38" spans="1:10" x14ac:dyDescent="0.2">
      <c r="A38" s="17"/>
      <c r="B38" s="18" t="s">
        <v>28</v>
      </c>
      <c r="C38" s="19"/>
      <c r="D38" s="20"/>
      <c r="E38" s="20"/>
      <c r="F38" s="20"/>
      <c r="G38" s="20"/>
    </row>
    <row r="39" spans="1:10" x14ac:dyDescent="0.2">
      <c r="A39" s="17"/>
      <c r="B39" s="19" t="s">
        <v>29</v>
      </c>
      <c r="C39" s="19" t="s">
        <v>30</v>
      </c>
      <c r="D39" s="21">
        <v>0</v>
      </c>
      <c r="E39" s="20"/>
      <c r="F39" s="20"/>
      <c r="G39" s="20">
        <v>0</v>
      </c>
    </row>
    <row r="40" spans="1:10" x14ac:dyDescent="0.2">
      <c r="A40" s="17"/>
      <c r="B40" s="19" t="s">
        <v>29</v>
      </c>
      <c r="C40" s="19" t="s">
        <v>31</v>
      </c>
      <c r="D40" s="21">
        <v>27.25</v>
      </c>
      <c r="E40" s="20"/>
      <c r="F40" s="20"/>
      <c r="G40" s="20">
        <v>27.25</v>
      </c>
    </row>
    <row r="41" spans="1:10" x14ac:dyDescent="0.2">
      <c r="A41" s="17"/>
      <c r="B41" s="19" t="s">
        <v>29</v>
      </c>
      <c r="C41" s="19" t="s">
        <v>32</v>
      </c>
      <c r="D41" s="21">
        <v>0</v>
      </c>
      <c r="E41" s="20"/>
      <c r="F41" s="20"/>
      <c r="G41" s="20">
        <v>0</v>
      </c>
    </row>
    <row r="42" spans="1:10" s="27" customFormat="1" x14ac:dyDescent="0.2">
      <c r="A42" s="25"/>
      <c r="B42" s="18"/>
      <c r="C42" s="18" t="s">
        <v>33</v>
      </c>
      <c r="D42" s="22">
        <v>27.25</v>
      </c>
      <c r="E42" s="22">
        <v>0</v>
      </c>
      <c r="F42" s="22">
        <v>0</v>
      </c>
      <c r="G42" s="22">
        <v>27.25</v>
      </c>
      <c r="H42" s="26"/>
      <c r="I42" s="26"/>
    </row>
    <row r="43" spans="1:10" s="27" customFormat="1" x14ac:dyDescent="0.2">
      <c r="A43" s="25"/>
      <c r="B43" s="18"/>
      <c r="C43" s="18" t="s">
        <v>34</v>
      </c>
      <c r="D43" s="22">
        <v>1661.1758220699521</v>
      </c>
      <c r="E43" s="22">
        <v>0</v>
      </c>
      <c r="F43" s="22">
        <v>0</v>
      </c>
      <c r="G43" s="22">
        <v>1661.1758220699521</v>
      </c>
      <c r="H43" s="26"/>
      <c r="I43" s="26"/>
    </row>
    <row r="44" spans="1:10" x14ac:dyDescent="0.2">
      <c r="A44" s="17"/>
      <c r="B44" s="18" t="s">
        <v>35</v>
      </c>
      <c r="C44" s="19"/>
      <c r="D44" s="20"/>
      <c r="E44" s="20"/>
      <c r="F44" s="20"/>
      <c r="G44" s="20"/>
    </row>
    <row r="45" spans="1:10" x14ac:dyDescent="0.2">
      <c r="A45" s="17"/>
      <c r="B45" s="28" t="s">
        <v>36</v>
      </c>
      <c r="C45" s="19" t="s">
        <v>37</v>
      </c>
      <c r="D45" s="21">
        <v>0</v>
      </c>
      <c r="E45" s="20"/>
      <c r="F45" s="20"/>
      <c r="G45" s="20">
        <v>0</v>
      </c>
    </row>
    <row r="46" spans="1:10" x14ac:dyDescent="0.2">
      <c r="A46" s="17"/>
      <c r="B46" s="28" t="s">
        <v>36</v>
      </c>
      <c r="C46" s="19" t="s">
        <v>38</v>
      </c>
      <c r="D46" s="21">
        <v>27.25</v>
      </c>
      <c r="E46" s="20"/>
      <c r="F46" s="20"/>
      <c r="G46" s="20">
        <v>27.25</v>
      </c>
    </row>
    <row r="47" spans="1:10" x14ac:dyDescent="0.2">
      <c r="A47" s="17"/>
      <c r="B47" s="28" t="s">
        <v>36</v>
      </c>
      <c r="C47" s="19" t="s">
        <v>39</v>
      </c>
      <c r="D47" s="21">
        <v>0</v>
      </c>
      <c r="E47" s="20"/>
      <c r="F47" s="20"/>
      <c r="G47" s="20">
        <v>0</v>
      </c>
    </row>
    <row r="48" spans="1:10" s="27" customFormat="1" x14ac:dyDescent="0.2">
      <c r="A48" s="25"/>
      <c r="B48" s="18"/>
      <c r="C48" s="18" t="s">
        <v>40</v>
      </c>
      <c r="D48" s="22">
        <v>27.25</v>
      </c>
      <c r="E48" s="22">
        <v>0</v>
      </c>
      <c r="F48" s="22">
        <v>0</v>
      </c>
      <c r="G48" s="22">
        <v>27.25</v>
      </c>
      <c r="H48" s="26"/>
      <c r="I48" s="26"/>
    </row>
    <row r="49" spans="1:10" s="27" customFormat="1" x14ac:dyDescent="0.2">
      <c r="A49" s="25"/>
      <c r="B49" s="18"/>
      <c r="C49" s="18" t="s">
        <v>41</v>
      </c>
      <c r="D49" s="22">
        <v>1688.4258220699521</v>
      </c>
      <c r="E49" s="22">
        <v>0</v>
      </c>
      <c r="F49" s="22">
        <v>0</v>
      </c>
      <c r="G49" s="22">
        <v>1688.4258220699521</v>
      </c>
      <c r="H49" s="26"/>
      <c r="I49" s="26"/>
    </row>
    <row r="50" spans="1:10" s="27" customFormat="1" x14ac:dyDescent="0.2">
      <c r="A50" s="25"/>
      <c r="B50" s="18" t="s">
        <v>42</v>
      </c>
      <c r="C50" s="18"/>
      <c r="D50" s="22"/>
      <c r="E50" s="22"/>
      <c r="F50" s="22"/>
      <c r="G50" s="22"/>
      <c r="H50" s="26"/>
      <c r="I50" s="26"/>
    </row>
    <row r="51" spans="1:10" x14ac:dyDescent="0.2">
      <c r="A51" s="17"/>
      <c r="B51" s="19"/>
      <c r="C51" s="19" t="s">
        <v>43</v>
      </c>
      <c r="D51" s="20">
        <v>0</v>
      </c>
      <c r="E51" s="20"/>
      <c r="F51" s="20"/>
      <c r="G51" s="20">
        <v>0</v>
      </c>
      <c r="H51" s="2">
        <f>IFERROR(VLOOKUP('[1]Расчет стоимости'!$C$11,[1]Регионы!$B$6:$Q$91,[1]Регионы!$J$3,FALSE)*VLOOKUP('[1]Расчет стоимости'!$C$11,[1]Регионы!$B$6:$Q$91,[1]Регионы!$O$3,FALSE)+VLOOKUP('[1]Расчет стоимости'!$C$11,[1]Регионы!$B$6:$Q$91,[1]Регионы!$Q$3,FALSE),0)</f>
        <v>2.1000000000000001E-2</v>
      </c>
      <c r="I51" s="29">
        <f ca="1">('[1]Расчет стоимости'!$P$352+'[1]Расчет стоимости'!$P$356+'[1]Расчет стоимости'!$P$353)</f>
        <v>0</v>
      </c>
      <c r="J51" s="27"/>
    </row>
    <row r="52" spans="1:10" x14ac:dyDescent="0.2">
      <c r="A52" s="17"/>
      <c r="B52" s="19"/>
      <c r="C52" s="19" t="s">
        <v>44</v>
      </c>
      <c r="D52" s="20">
        <v>71.069999999999993</v>
      </c>
      <c r="E52" s="20"/>
      <c r="F52" s="20"/>
      <c r="G52" s="20">
        <v>71.069999999999993</v>
      </c>
      <c r="H52" s="2">
        <f>IFERROR(VLOOKUP('[1]Расчет стоимости'!$C$11,[1]Регионы!$B$6:$Q$91,[1]Регионы!$K$3,FALSE)*VLOOKUP('[1]Расчет стоимости'!$C$11,[1]Регионы!$B$6:$Q$91,[1]Регионы!$N$3,FALSE)+VLOOKUP('[1]Расчет стоимости'!$C$11,[1]Регионы!$B$6:$Q$91,[1]Регионы!$Q$3,FALSE),0)</f>
        <v>4.1000000000000009E-2</v>
      </c>
      <c r="I52" s="29">
        <f ca="1">('[1]Расчет стоимости'!$P$354+'[1]Расчет стоимости'!$P$355)</f>
        <v>1804.47</v>
      </c>
      <c r="J52" s="27"/>
    </row>
    <row r="53" spans="1:10" x14ac:dyDescent="0.2">
      <c r="A53" s="17"/>
      <c r="B53" s="19"/>
      <c r="C53" s="19" t="s">
        <v>45</v>
      </c>
      <c r="D53" s="20">
        <v>0</v>
      </c>
      <c r="E53" s="20"/>
      <c r="F53" s="20"/>
      <c r="G53" s="20">
        <v>0</v>
      </c>
      <c r="H53" s="2">
        <f>IFERROR(VLOOKUP('[1]Расчет стоимости'!$C$11,[1]Регионы!$B$6:$Q$91,[1]Регионы!$I$3,FALSE)*VLOOKUP('[1]Расчет стоимости'!$C$11,[1]Регионы!$B$6:$Q$91,[1]Регионы!$M$3,FALSE)+VLOOKUP('[1]Расчет стоимости'!$C$11,[1]Регионы!$B$6:$Q$91,[1]Регионы!$Q$3,FALSE),0)</f>
        <v>4.7E-2</v>
      </c>
      <c r="I53" s="29">
        <f ca="1">('[1]Расчет стоимости'!$P$357)</f>
        <v>0</v>
      </c>
      <c r="J53" s="27"/>
    </row>
    <row r="54" spans="1:10" x14ac:dyDescent="0.2">
      <c r="A54" s="17"/>
      <c r="B54" s="19" t="s">
        <v>29</v>
      </c>
      <c r="C54" s="19" t="s">
        <v>46</v>
      </c>
      <c r="D54" s="20"/>
      <c r="E54" s="20"/>
      <c r="F54" s="20">
        <v>0</v>
      </c>
      <c r="G54" s="20">
        <v>0</v>
      </c>
    </row>
    <row r="55" spans="1:10" x14ac:dyDescent="0.2">
      <c r="A55" s="17"/>
      <c r="B55" s="19" t="s">
        <v>29</v>
      </c>
      <c r="C55" s="19" t="s">
        <v>47</v>
      </c>
      <c r="D55" s="20"/>
      <c r="E55" s="20"/>
      <c r="F55" s="20">
        <v>22.241599999999998</v>
      </c>
      <c r="G55" s="20">
        <v>22.241599999999998</v>
      </c>
    </row>
    <row r="56" spans="1:10" x14ac:dyDescent="0.2">
      <c r="A56" s="17"/>
      <c r="B56" s="28" t="s">
        <v>29</v>
      </c>
      <c r="C56" s="19" t="s">
        <v>48</v>
      </c>
      <c r="D56" s="20"/>
      <c r="E56" s="20"/>
      <c r="F56" s="20">
        <v>0</v>
      </c>
      <c r="G56" s="20">
        <v>0</v>
      </c>
    </row>
    <row r="57" spans="1:10" x14ac:dyDescent="0.2">
      <c r="A57" s="17"/>
      <c r="B57" s="19" t="s">
        <v>29</v>
      </c>
      <c r="C57" s="19" t="s">
        <v>49</v>
      </c>
      <c r="D57" s="20"/>
      <c r="E57" s="20"/>
      <c r="F57" s="20">
        <v>0</v>
      </c>
      <c r="G57" s="20">
        <v>0</v>
      </c>
    </row>
    <row r="58" spans="1:10" x14ac:dyDescent="0.2">
      <c r="A58" s="17"/>
      <c r="B58" s="19" t="s">
        <v>29</v>
      </c>
      <c r="C58" s="19" t="s">
        <v>50</v>
      </c>
      <c r="D58" s="20"/>
      <c r="E58" s="20"/>
      <c r="F58" s="20">
        <v>169.96782538308042</v>
      </c>
      <c r="G58" s="20">
        <v>169.96782538308042</v>
      </c>
    </row>
    <row r="59" spans="1:10" x14ac:dyDescent="0.2">
      <c r="A59" s="17"/>
      <c r="B59" s="19" t="s">
        <v>29</v>
      </c>
      <c r="C59" s="19" t="s">
        <v>51</v>
      </c>
      <c r="D59" s="20"/>
      <c r="E59" s="20"/>
      <c r="F59" s="20">
        <v>0</v>
      </c>
      <c r="G59" s="20">
        <v>0</v>
      </c>
    </row>
    <row r="60" spans="1:10" s="27" customFormat="1" x14ac:dyDescent="0.2">
      <c r="A60" s="25"/>
      <c r="B60" s="18"/>
      <c r="C60" s="18" t="s">
        <v>52</v>
      </c>
      <c r="D60" s="22">
        <v>71.069999999999993</v>
      </c>
      <c r="E60" s="22">
        <v>0</v>
      </c>
      <c r="F60" s="22">
        <v>192.20942538308043</v>
      </c>
      <c r="G60" s="22">
        <v>263.27942538308042</v>
      </c>
      <c r="H60" s="26"/>
      <c r="I60" s="26"/>
    </row>
    <row r="61" spans="1:10" s="27" customFormat="1" x14ac:dyDescent="0.2">
      <c r="A61" s="25"/>
      <c r="B61" s="18"/>
      <c r="C61" s="18" t="s">
        <v>53</v>
      </c>
      <c r="D61" s="22">
        <v>1759.4958220699521</v>
      </c>
      <c r="E61" s="22">
        <v>0</v>
      </c>
      <c r="F61" s="22">
        <v>192.20942538308043</v>
      </c>
      <c r="G61" s="22">
        <v>1951.7052474530324</v>
      </c>
      <c r="H61" s="26"/>
      <c r="I61" s="26"/>
    </row>
    <row r="62" spans="1:10" s="27" customFormat="1" x14ac:dyDescent="0.2">
      <c r="A62" s="25"/>
      <c r="B62" s="18" t="s">
        <v>54</v>
      </c>
      <c r="C62" s="18"/>
      <c r="D62" s="22"/>
      <c r="E62" s="22"/>
      <c r="F62" s="22"/>
      <c r="G62" s="22"/>
      <c r="H62" s="26"/>
      <c r="I62" s="26"/>
    </row>
    <row r="63" spans="1:10" x14ac:dyDescent="0.2">
      <c r="A63" s="17"/>
      <c r="B63" s="28"/>
      <c r="C63" s="19" t="s">
        <v>25</v>
      </c>
      <c r="D63" s="20"/>
      <c r="E63" s="20"/>
      <c r="F63" s="21">
        <v>0</v>
      </c>
      <c r="G63" s="20">
        <v>0</v>
      </c>
    </row>
    <row r="64" spans="1:10" x14ac:dyDescent="0.2">
      <c r="A64" s="17"/>
      <c r="B64" s="28"/>
      <c r="C64" s="19" t="s">
        <v>26</v>
      </c>
      <c r="D64" s="20"/>
      <c r="E64" s="20"/>
      <c r="F64" s="21">
        <v>48.42</v>
      </c>
      <c r="G64" s="20">
        <v>48.42</v>
      </c>
    </row>
    <row r="65" spans="1:14" x14ac:dyDescent="0.2">
      <c r="A65" s="17"/>
      <c r="B65" s="28"/>
      <c r="C65" s="19" t="s">
        <v>27</v>
      </c>
      <c r="D65" s="20"/>
      <c r="E65" s="20"/>
      <c r="F65" s="21">
        <v>0</v>
      </c>
      <c r="G65" s="20">
        <v>0</v>
      </c>
    </row>
    <row r="66" spans="1:14" s="27" customFormat="1" x14ac:dyDescent="0.2">
      <c r="A66" s="25"/>
      <c r="B66" s="18"/>
      <c r="C66" s="18" t="s">
        <v>55</v>
      </c>
      <c r="D66" s="22"/>
      <c r="E66" s="22"/>
      <c r="F66" s="22">
        <v>48.42</v>
      </c>
      <c r="G66" s="22">
        <v>48.42</v>
      </c>
      <c r="H66" s="26"/>
      <c r="I66" s="26"/>
    </row>
    <row r="67" spans="1:14" s="27" customFormat="1" x14ac:dyDescent="0.2">
      <c r="A67" s="25"/>
      <c r="B67" s="18"/>
      <c r="C67" s="18" t="s">
        <v>56</v>
      </c>
      <c r="D67" s="22">
        <v>1759.4958220699521</v>
      </c>
      <c r="E67" s="22">
        <v>0</v>
      </c>
      <c r="F67" s="22">
        <v>192.20942538308043</v>
      </c>
      <c r="G67" s="22">
        <v>1951.7052474530324</v>
      </c>
      <c r="H67" s="26"/>
      <c r="I67" s="26"/>
    </row>
    <row r="68" spans="1:14" s="27" customFormat="1" x14ac:dyDescent="0.2">
      <c r="A68" s="25"/>
      <c r="B68" s="18" t="s">
        <v>57</v>
      </c>
      <c r="C68" s="18"/>
      <c r="D68" s="22"/>
      <c r="E68" s="22"/>
      <c r="F68" s="22"/>
      <c r="G68" s="22"/>
      <c r="H68" s="26"/>
      <c r="I68" s="26"/>
    </row>
    <row r="69" spans="1:14" s="27" customFormat="1" x14ac:dyDescent="0.2">
      <c r="A69" s="25"/>
      <c r="B69" s="18" t="s">
        <v>29</v>
      </c>
      <c r="C69" s="18"/>
      <c r="D69" s="22"/>
      <c r="E69" s="22"/>
      <c r="F69" s="22"/>
      <c r="G69" s="22">
        <v>0</v>
      </c>
      <c r="H69" s="26"/>
      <c r="I69" s="26"/>
    </row>
    <row r="70" spans="1:14" s="27" customFormat="1" x14ac:dyDescent="0.2">
      <c r="A70" s="25"/>
      <c r="B70" s="18"/>
      <c r="C70" s="18" t="s">
        <v>58</v>
      </c>
      <c r="D70" s="22"/>
      <c r="E70" s="22"/>
      <c r="F70" s="22">
        <v>0</v>
      </c>
      <c r="G70" s="22">
        <v>0</v>
      </c>
      <c r="H70" s="26"/>
      <c r="I70" s="26"/>
    </row>
    <row r="71" spans="1:14" s="27" customFormat="1" x14ac:dyDescent="0.2">
      <c r="A71" s="25"/>
      <c r="B71" s="18" t="s">
        <v>59</v>
      </c>
      <c r="C71" s="18"/>
      <c r="D71" s="22"/>
      <c r="E71" s="22"/>
      <c r="F71" s="22"/>
      <c r="G71" s="22"/>
      <c r="H71" s="26"/>
      <c r="I71" s="26"/>
    </row>
    <row r="72" spans="1:14" x14ac:dyDescent="0.2">
      <c r="A72" s="17"/>
      <c r="B72" s="19"/>
      <c r="C72" s="19" t="s">
        <v>60</v>
      </c>
      <c r="D72" s="20"/>
      <c r="E72" s="20"/>
      <c r="F72" s="20">
        <v>0</v>
      </c>
      <c r="G72" s="20">
        <v>0</v>
      </c>
    </row>
    <row r="73" spans="1:14" x14ac:dyDescent="0.2">
      <c r="A73" s="17"/>
      <c r="B73" s="28"/>
      <c r="C73" s="28" t="s">
        <v>61</v>
      </c>
      <c r="D73" s="20"/>
      <c r="E73" s="20"/>
      <c r="F73" s="20">
        <v>71.64860208576485</v>
      </c>
      <c r="G73" s="20">
        <v>71.64860208576485</v>
      </c>
    </row>
    <row r="74" spans="1:14" x14ac:dyDescent="0.2">
      <c r="A74" s="17"/>
      <c r="B74" s="19"/>
      <c r="C74" s="19" t="s">
        <v>62</v>
      </c>
      <c r="D74" s="20"/>
      <c r="E74" s="20"/>
      <c r="F74" s="20">
        <v>0</v>
      </c>
      <c r="G74" s="20">
        <v>0</v>
      </c>
    </row>
    <row r="75" spans="1:14" x14ac:dyDescent="0.2">
      <c r="A75" s="17"/>
      <c r="B75" s="19"/>
      <c r="C75" s="19" t="s">
        <v>63</v>
      </c>
      <c r="D75" s="20"/>
      <c r="E75" s="20"/>
      <c r="F75" s="20">
        <v>71.64860208576485</v>
      </c>
      <c r="G75" s="20">
        <v>71.64860208576485</v>
      </c>
    </row>
    <row r="76" spans="1:14" s="27" customFormat="1" x14ac:dyDescent="0.2">
      <c r="A76" s="25"/>
      <c r="B76" s="18"/>
      <c r="C76" s="18" t="s">
        <v>64</v>
      </c>
      <c r="D76" s="22">
        <v>1759.4958220699521</v>
      </c>
      <c r="E76" s="22">
        <v>0</v>
      </c>
      <c r="F76" s="22">
        <v>335.50662955461019</v>
      </c>
      <c r="G76" s="22">
        <v>2095.0024516245621</v>
      </c>
      <c r="H76" s="26"/>
      <c r="I76" s="26"/>
      <c r="J76" s="1"/>
      <c r="K76" s="1"/>
      <c r="L76" s="1"/>
      <c r="M76" s="1"/>
      <c r="N76" s="1"/>
    </row>
    <row r="77" spans="1:14" ht="12.75" customHeight="1" x14ac:dyDescent="0.2">
      <c r="A77" s="17"/>
      <c r="B77" s="18"/>
      <c r="C77" s="19" t="s">
        <v>25</v>
      </c>
      <c r="D77" s="20">
        <v>0</v>
      </c>
      <c r="E77" s="20">
        <v>0</v>
      </c>
      <c r="F77" s="20">
        <v>0</v>
      </c>
      <c r="G77" s="30">
        <v>0</v>
      </c>
    </row>
    <row r="78" spans="1:14" ht="12.75" hidden="1" customHeight="1" x14ac:dyDescent="0.2">
      <c r="A78" s="17"/>
      <c r="B78" s="18"/>
      <c r="C78" s="19" t="s">
        <v>26</v>
      </c>
      <c r="D78" s="20">
        <v>1759.4958220699521</v>
      </c>
      <c r="E78" s="20">
        <v>0</v>
      </c>
      <c r="F78" s="20">
        <v>312.27802746884527</v>
      </c>
      <c r="G78" s="30">
        <v>2071.7738495387975</v>
      </c>
    </row>
    <row r="79" spans="1:14" ht="12.75" hidden="1" customHeight="1" x14ac:dyDescent="0.2">
      <c r="A79" s="17"/>
      <c r="B79" s="18"/>
      <c r="C79" s="19" t="s">
        <v>27</v>
      </c>
      <c r="D79" s="20">
        <v>0</v>
      </c>
      <c r="E79" s="20">
        <v>0</v>
      </c>
      <c r="F79" s="20">
        <v>0</v>
      </c>
      <c r="G79" s="30">
        <v>0</v>
      </c>
    </row>
    <row r="80" spans="1:14" s="27" customFormat="1" x14ac:dyDescent="0.2">
      <c r="A80" s="25"/>
      <c r="B80" s="18" t="s">
        <v>65</v>
      </c>
      <c r="C80" s="18"/>
      <c r="D80" s="22"/>
      <c r="E80" s="22"/>
      <c r="F80" s="22"/>
      <c r="G80" s="31"/>
      <c r="H80" s="26"/>
      <c r="I80" s="26"/>
      <c r="J80" s="1"/>
      <c r="K80" s="1"/>
      <c r="L80" s="1"/>
      <c r="M80" s="1"/>
      <c r="N80" s="1"/>
    </row>
    <row r="81" spans="1:14" ht="63.75" x14ac:dyDescent="0.2">
      <c r="A81" s="17"/>
      <c r="B81" s="28" t="s">
        <v>66</v>
      </c>
      <c r="C81" s="32" t="str">
        <f>"Непредвиденные работы и затраты  - "&amp;'[1]Расчет стоимости'!$P$12*100&amp;"%"&amp;" к основным затратам"</f>
        <v>Непредвиденные работы и затраты  - 3% к основным затратам</v>
      </c>
      <c r="D81" s="21">
        <v>44.48</v>
      </c>
      <c r="E81" s="21">
        <v>0</v>
      </c>
      <c r="F81" s="21">
        <v>8.48</v>
      </c>
      <c r="G81" s="30">
        <v>52.96</v>
      </c>
    </row>
    <row r="82" spans="1:14" s="27" customFormat="1" x14ac:dyDescent="0.2">
      <c r="A82" s="25"/>
      <c r="B82" s="33" t="str">
        <f>CONCATENATE("Итого с ""Непредвиденными затратами"" в прогнозных ценах на ",IF([1]Снижение!E9,[1]Снижение!E9,"____")," год")</f>
        <v>Итого с "Непредвиденными затратами" в прогнозных ценах на 2020 год</v>
      </c>
      <c r="C82" s="18"/>
      <c r="D82" s="22">
        <v>1803.9758220699521</v>
      </c>
      <c r="E82" s="22">
        <v>0</v>
      </c>
      <c r="F82" s="22">
        <v>343.9866295546102</v>
      </c>
      <c r="G82" s="34">
        <v>2147.9624516245622</v>
      </c>
      <c r="H82" s="26"/>
      <c r="I82" s="26"/>
      <c r="J82" s="1"/>
      <c r="K82" s="1"/>
      <c r="L82" s="1"/>
      <c r="M82" s="1"/>
      <c r="N82" s="1"/>
    </row>
    <row r="83" spans="1:14" s="27" customFormat="1" hidden="1" x14ac:dyDescent="0.2">
      <c r="A83" s="25"/>
      <c r="B83" s="18"/>
      <c r="C83" s="18" t="s">
        <v>67</v>
      </c>
      <c r="D83" s="22"/>
      <c r="E83" s="22"/>
      <c r="F83" s="22" t="e">
        <v>#REF!</v>
      </c>
      <c r="G83" s="31"/>
      <c r="H83" s="26"/>
      <c r="I83" s="26"/>
      <c r="J83" s="1"/>
      <c r="K83" s="1"/>
      <c r="L83" s="1"/>
      <c r="M83" s="1"/>
      <c r="N83" s="1"/>
    </row>
    <row r="84" spans="1:14" s="27" customFormat="1" hidden="1" x14ac:dyDescent="0.2">
      <c r="A84" s="25"/>
      <c r="B84" s="18"/>
      <c r="C84" s="18"/>
      <c r="D84" s="22"/>
      <c r="E84" s="22"/>
      <c r="F84" s="22"/>
      <c r="G84" s="31"/>
      <c r="H84" s="26"/>
      <c r="I84" s="26"/>
      <c r="J84" s="1"/>
      <c r="K84" s="1"/>
      <c r="L84" s="1"/>
      <c r="M84" s="1"/>
      <c r="N84" s="1"/>
    </row>
    <row r="85" spans="1:14" s="27" customFormat="1" x14ac:dyDescent="0.2">
      <c r="A85" s="25"/>
      <c r="B85" s="18" t="s">
        <v>68</v>
      </c>
      <c r="C85" s="18"/>
      <c r="D85" s="22"/>
      <c r="E85" s="22"/>
      <c r="F85" s="22"/>
      <c r="G85" s="31"/>
      <c r="H85" s="26"/>
      <c r="I85" s="26"/>
      <c r="J85" s="1"/>
      <c r="K85" s="1"/>
      <c r="L85" s="1"/>
      <c r="M85" s="1"/>
      <c r="N85" s="1"/>
    </row>
    <row r="86" spans="1:14" x14ac:dyDescent="0.2">
      <c r="A86" s="17"/>
      <c r="B86" s="19" t="s">
        <v>69</v>
      </c>
      <c r="C86" s="19" t="s">
        <v>70</v>
      </c>
      <c r="D86" s="20">
        <v>360.8</v>
      </c>
      <c r="E86" s="20">
        <v>0</v>
      </c>
      <c r="F86" s="20">
        <v>68.8</v>
      </c>
      <c r="G86" s="30">
        <v>429.6</v>
      </c>
    </row>
    <row r="87" spans="1:14" s="27" customFormat="1" x14ac:dyDescent="0.2">
      <c r="A87" s="25"/>
      <c r="B87" s="18" t="s">
        <v>71</v>
      </c>
      <c r="C87" s="18"/>
      <c r="D87" s="22">
        <v>2164.775822069952</v>
      </c>
      <c r="E87" s="22">
        <v>0</v>
      </c>
      <c r="F87" s="22">
        <v>412.78662955461022</v>
      </c>
      <c r="G87" s="35">
        <v>2577.5624516245621</v>
      </c>
      <c r="H87" s="26"/>
      <c r="I87" s="26"/>
      <c r="J87" s="1"/>
      <c r="K87" s="1"/>
    </row>
    <row r="89" spans="1:14" x14ac:dyDescent="0.2">
      <c r="G89" s="36"/>
    </row>
    <row r="90" spans="1:14" x14ac:dyDescent="0.2">
      <c r="B90" s="1" t="s">
        <v>72</v>
      </c>
      <c r="C90" s="37"/>
      <c r="D90" s="37"/>
      <c r="G90" s="36"/>
    </row>
    <row r="91" spans="1:14" x14ac:dyDescent="0.2">
      <c r="G91" s="36"/>
    </row>
    <row r="93" spans="1:14" x14ac:dyDescent="0.2">
      <c r="B93" s="1" t="s">
        <v>73</v>
      </c>
      <c r="C93" s="37"/>
      <c r="D93" s="37"/>
      <c r="G93" s="36"/>
    </row>
  </sheetData>
  <sheetProtection formatCells="0" formatColumns="0" formatRows="0" insertColumns="0" insertRows="0" insertHyperlinks="0" deleteColumns="0" deleteRows="0" sort="0" pivotTables="0"/>
  <mergeCells count="11">
    <mergeCell ref="A18:A19"/>
    <mergeCell ref="B18:B19"/>
    <mergeCell ref="C18:C19"/>
    <mergeCell ref="D18:F18"/>
    <mergeCell ref="G18:G19"/>
    <mergeCell ref="C2:E2"/>
    <mergeCell ref="C3:E3"/>
    <mergeCell ref="F6:G6"/>
    <mergeCell ref="B11:G11"/>
    <mergeCell ref="B13:G13"/>
    <mergeCell ref="C14:G14"/>
  </mergeCells>
  <conditionalFormatting sqref="E42:F43 D39:D43 D45:F62 F63:F75">
    <cfRule type="cellIs" dxfId="4" priority="5" operator="equal">
      <formula>"нет"</formula>
    </cfRule>
  </conditionalFormatting>
  <conditionalFormatting sqref="C90:D90 C93:D93 C7:D7">
    <cfRule type="containsBlanks" dxfId="3" priority="4">
      <formula>LEN(TRIM(C7))=0</formula>
    </cfRule>
  </conditionalFormatting>
  <conditionalFormatting sqref="D25:F25">
    <cfRule type="cellIs" dxfId="2" priority="3" operator="equal">
      <formula>"нет"</formula>
    </cfRule>
  </conditionalFormatting>
  <conditionalFormatting sqref="F22:F24">
    <cfRule type="cellIs" dxfId="1" priority="2" operator="equal">
      <formula>"нет"</formula>
    </cfRule>
  </conditionalFormatting>
  <conditionalFormatting sqref="D30:F30">
    <cfRule type="cellIs" dxfId="0" priority="1" operator="equal">
      <formula>"нет"</formula>
    </cfRule>
  </conditionalFormatting>
  <pageMargins left="0.70866141732283472" right="0.31496062992125984" top="0.35433070866141736" bottom="0.15748031496062992" header="0" footer="0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13" sqref="I13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ССР</vt:lpstr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2020-01-22T06:46:19Z</dcterms:modified>
</cp:coreProperties>
</file>