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17 ГОД ФИНАНСЫ\ЗАКУПКИ ПО 223 ФЗ\2021 год\ОРГТЕХНИКА\"/>
    </mc:Choice>
  </mc:AlternateContent>
  <xr:revisionPtr revIDLastSave="0" documentId="13_ncr:1_{7440DD5F-2969-4008-B20F-74D6C24F98DB}" xr6:coauthVersionLast="36" xr6:coauthVersionMax="36" xr10:uidLastSave="{00000000-0000-0000-0000-000000000000}"/>
  <bookViews>
    <workbookView xWindow="0" yWindow="0" windowWidth="28800" windowHeight="11625" xr2:uid="{F0B9B707-483F-4FF6-8882-2BC08E723BCD}"/>
  </bookViews>
  <sheets>
    <sheet name="Лист1" sheetId="1" r:id="rId1"/>
  </sheets>
  <definedNames>
    <definedName name="_xlnm.Print_Area" localSheetId="0">Лист1!$A$1:$L$30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5" i="1" l="1"/>
  <c r="L25" i="1" s="1"/>
  <c r="J25" i="1"/>
  <c r="E25" i="1"/>
  <c r="K24" i="1"/>
  <c r="L24" i="1" s="1"/>
  <c r="J24" i="1"/>
  <c r="E24" i="1"/>
  <c r="K23" i="1"/>
  <c r="L23" i="1" s="1"/>
  <c r="J23" i="1"/>
  <c r="E23" i="1"/>
  <c r="K22" i="1"/>
  <c r="L22" i="1" s="1"/>
  <c r="J22" i="1"/>
  <c r="E22" i="1"/>
  <c r="K21" i="1" l="1"/>
  <c r="L21" i="1" s="1"/>
  <c r="J21" i="1"/>
  <c r="E21" i="1"/>
  <c r="E11" i="1" l="1"/>
  <c r="E12" i="1"/>
  <c r="E13" i="1"/>
  <c r="E14" i="1"/>
  <c r="E15" i="1"/>
  <c r="E16" i="1"/>
  <c r="E17" i="1"/>
  <c r="E18" i="1"/>
  <c r="E19" i="1"/>
  <c r="E20" i="1"/>
  <c r="E26" i="1"/>
  <c r="E10" i="1"/>
  <c r="K11" i="1" l="1"/>
  <c r="L11" i="1" s="1"/>
  <c r="J11" i="1"/>
  <c r="K26" i="1" l="1"/>
  <c r="L26" i="1" s="1"/>
  <c r="J26" i="1"/>
  <c r="K19" i="1" l="1"/>
  <c r="L19" i="1" s="1"/>
  <c r="J19" i="1"/>
  <c r="J14" i="1" l="1"/>
  <c r="K14" i="1"/>
  <c r="J15" i="1"/>
  <c r="K15" i="1"/>
  <c r="L15" i="1" s="1"/>
  <c r="J16" i="1"/>
  <c r="K16" i="1"/>
  <c r="L16" i="1" s="1"/>
  <c r="J17" i="1"/>
  <c r="K17" i="1"/>
  <c r="L17" i="1" s="1"/>
  <c r="J18" i="1"/>
  <c r="K18" i="1"/>
  <c r="L18" i="1" s="1"/>
  <c r="J20" i="1"/>
  <c r="K20" i="1"/>
  <c r="L20" i="1" s="1"/>
  <c r="J12" i="1"/>
  <c r="J10" i="1"/>
  <c r="J13" i="1"/>
  <c r="K12" i="1"/>
  <c r="L12" i="1" s="1"/>
  <c r="K13" i="1"/>
  <c r="L13" i="1" s="1"/>
  <c r="K10" i="1"/>
  <c r="L10" i="1" l="1"/>
  <c r="K27" i="1"/>
  <c r="L14" i="1"/>
  <c r="L27" i="1" l="1"/>
</calcChain>
</file>

<file path=xl/sharedStrings.xml><?xml version="1.0" encoding="utf-8"?>
<sst xmlns="http://schemas.openxmlformats.org/spreadsheetml/2006/main" count="110" uniqueCount="61">
  <si>
    <t>№ п/п</t>
  </si>
  <si>
    <t>Ном. номер</t>
  </si>
  <si>
    <t>Наименование оборудования</t>
  </si>
  <si>
    <t>Характеристики, требования и комплектация оборудования</t>
  </si>
  <si>
    <t>Краткая характеристика и комплектация оборудования</t>
  </si>
  <si>
    <t>Ед. изм.</t>
  </si>
  <si>
    <t>Кол-во</t>
  </si>
  <si>
    <t>Цена за ед. без НДС, руб.</t>
  </si>
  <si>
    <t>Цена за ед. с НДС, руб.</t>
  </si>
  <si>
    <t>Всего без НДС, руб.</t>
  </si>
  <si>
    <t>Всего с НДС, руб.</t>
  </si>
  <si>
    <t>шт.</t>
  </si>
  <si>
    <t>КП</t>
  </si>
  <si>
    <t>Итого планируемая (предельная) цена закупки</t>
  </si>
  <si>
    <t>к техническому заданию</t>
  </si>
  <si>
    <t xml:space="preserve">Перечень и объемы поставки Продукции </t>
  </si>
  <si>
    <t>Приложение № 1</t>
  </si>
  <si>
    <t>Технические требования и комплектация в соответствии с приложением 2 к ТЗ</t>
  </si>
  <si>
    <t>1</t>
  </si>
  <si>
    <t>2</t>
  </si>
  <si>
    <t>3</t>
  </si>
  <si>
    <t>7</t>
  </si>
  <si>
    <t>4</t>
  </si>
  <si>
    <t>5</t>
  </si>
  <si>
    <t>6</t>
  </si>
  <si>
    <t>8</t>
  </si>
  <si>
    <t>10</t>
  </si>
  <si>
    <t>9</t>
  </si>
  <si>
    <t>11</t>
  </si>
  <si>
    <t>4025000004</t>
  </si>
  <si>
    <t>4021900064</t>
  </si>
  <si>
    <t>4023100029</t>
  </si>
  <si>
    <t>4032300174</t>
  </si>
  <si>
    <t>12</t>
  </si>
  <si>
    <t>20</t>
  </si>
  <si>
    <t>МФУ HP LaserJet Pro MFP 428dw (W1A31A)</t>
  </si>
  <si>
    <t>Ноутбук Lenovo IdeaPad 3 17.3" 17ADA05 серый (81W2003BRK)</t>
  </si>
  <si>
    <t>Монитор Philips 243V7QDSB (772484)</t>
  </si>
  <si>
    <t>ИБП Ippon Back Comfo Pro NEW 600 (632582)</t>
  </si>
  <si>
    <t>Процессор AMD Ryzen 3 3200G BOX (YD3200C5FHBOX)</t>
  </si>
  <si>
    <t>Материнская плата GIGABYTE B450M S2H (785200)</t>
  </si>
  <si>
    <t>Память DDR4 4Gb 2400MHz DIMM PC19200 (CT8G4DFS824A)</t>
  </si>
  <si>
    <t>Диск жесткий Toshiba 500Gb HDWD105UZSVA (HDWD105UZSVA)</t>
  </si>
  <si>
    <t>Корпус ATX AeroCool V2X (V2XBL)</t>
  </si>
  <si>
    <t>Блок питания ATX FSP 500W (ATX-500PNR)</t>
  </si>
  <si>
    <t>Клавиатура Logitech K120 (673673)</t>
  </si>
  <si>
    <t>Мышь опт. проводная 800dpi USB 3кнопки (173410)</t>
  </si>
  <si>
    <t>13</t>
  </si>
  <si>
    <t>14</t>
  </si>
  <si>
    <t>15</t>
  </si>
  <si>
    <t>16</t>
  </si>
  <si>
    <t>30</t>
  </si>
  <si>
    <t>17</t>
  </si>
  <si>
    <t>40</t>
  </si>
  <si>
    <t>25</t>
  </si>
  <si>
    <t>41</t>
  </si>
  <si>
    <t>МФУ Kyocera ECOSYS M2540DN (1102SH3NL0)</t>
  </si>
  <si>
    <t>Монитор AOC27P1 (771094)</t>
  </si>
  <si>
    <t>Сетевой фильтр IPPON BK232 (143069)</t>
  </si>
  <si>
    <t>Веб-камера Logitech HD C270 (960-001063)</t>
  </si>
  <si>
    <t>Планшет Samsung SM-T395NZKASER Galaxy TAB Active2 SM-T395 (SM-T395NZKASER)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</si>
</sst>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sz val="8.5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vertical="center" wrapText="1"/>
    </xf>
    <xf numFmtId="49" fontId="0" fillId="0" borderId="0" xfId="0" applyNumberFormat="1"/>
    <xf numFmtId="0" fontId="0" fillId="0" borderId="0" xfId="0" applyAlignment="1">
      <alignment vertical="center"/>
    </xf>
    <xf numFmtId="49" fontId="0" fillId="0" borderId="0" xfId="0" applyNumberFormat="1" applyBorder="1"/>
    <xf numFmtId="0" fontId="0" fillId="0" borderId="0" xfId="0" applyBorder="1"/>
    <xf numFmtId="49" fontId="1" fillId="0" borderId="0" xfId="0" applyNumberFormat="1" applyFont="1" applyAlignment="1">
      <alignment horizontal="left"/>
    </xf>
    <xf numFmtId="0" fontId="2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vertical="center" wrapText="1"/>
    </xf>
    <xf numFmtId="2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 wrapText="1"/>
    </xf>
    <xf numFmtId="49" fontId="1" fillId="0" borderId="0" xfId="0" applyNumberFormat="1" applyFont="1" applyAlignment="1">
      <alignment horizontal="left"/>
    </xf>
  </cellXfs>
  <cellStyles count="2">
    <cellStyle name="Обычный" xfId="0" builtinId="0"/>
    <cellStyle name="Финансовый 2" xfId="1" xr:uid="{F1B3CD28-725C-4317-9C88-57624D2E9D7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0699F8-FBD2-4315-8C3F-E7DF7A0AED98}">
  <sheetPr>
    <pageSetUpPr fitToPage="1"/>
  </sheetPr>
  <dimension ref="B2:N35"/>
  <sheetViews>
    <sheetView tabSelected="1" topLeftCell="A7" zoomScaleNormal="100" workbookViewId="0">
      <selection activeCell="D25" sqref="D25"/>
    </sheetView>
  </sheetViews>
  <sheetFormatPr defaultRowHeight="15" x14ac:dyDescent="0.25"/>
  <cols>
    <col min="1" max="1" width="9.140625" style="2"/>
    <col min="2" max="2" width="8.28515625" style="2" customWidth="1"/>
    <col min="3" max="3" width="13.42578125" style="2" customWidth="1"/>
    <col min="4" max="4" width="47.5703125" style="2" customWidth="1"/>
    <col min="5" max="5" width="48.28515625" style="2" customWidth="1"/>
    <col min="6" max="6" width="34" style="2" customWidth="1"/>
    <col min="7" max="7" width="7.28515625" style="2" bestFit="1" customWidth="1"/>
    <col min="8" max="8" width="6.5703125" style="2" bestFit="1" customWidth="1"/>
    <col min="9" max="9" width="8.7109375" style="2" bestFit="1" customWidth="1"/>
    <col min="10" max="10" width="9.28515625" style="2" bestFit="1" customWidth="1"/>
    <col min="11" max="11" width="13" style="2" customWidth="1"/>
    <col min="12" max="12" width="15.7109375" style="2" customWidth="1"/>
    <col min="13" max="16384" width="9.140625" style="2"/>
  </cols>
  <sheetData>
    <row r="2" spans="2:14" ht="18.75" x14ac:dyDescent="0.3">
      <c r="I2" s="27" t="s">
        <v>16</v>
      </c>
      <c r="J2" s="27"/>
      <c r="K2" s="27"/>
      <c r="L2" s="27"/>
    </row>
    <row r="3" spans="2:14" ht="22.5" customHeight="1" x14ac:dyDescent="0.3">
      <c r="I3" s="27" t="s">
        <v>14</v>
      </c>
      <c r="J3" s="27"/>
      <c r="K3" s="27"/>
      <c r="L3" s="27"/>
      <c r="M3" s="4"/>
      <c r="N3" s="4"/>
    </row>
    <row r="4" spans="2:14" ht="22.5" customHeight="1" x14ac:dyDescent="0.3">
      <c r="I4" s="6"/>
      <c r="J4" s="6"/>
      <c r="K4" s="6"/>
      <c r="L4" s="6"/>
      <c r="M4" s="4"/>
      <c r="N4" s="4"/>
    </row>
    <row r="5" spans="2:14" ht="22.5" customHeight="1" x14ac:dyDescent="0.3">
      <c r="E5" s="7" t="s">
        <v>15</v>
      </c>
      <c r="F5" s="7"/>
      <c r="G5" s="7"/>
      <c r="I5" s="6"/>
      <c r="J5" s="6"/>
      <c r="K5" s="6"/>
      <c r="L5" s="6"/>
      <c r="M5" s="4"/>
      <c r="N5" s="4"/>
    </row>
    <row r="6" spans="2:14" ht="22.5" customHeight="1" x14ac:dyDescent="0.3">
      <c r="I6" s="6"/>
      <c r="J6" s="6"/>
      <c r="K6" s="6"/>
      <c r="L6" s="6"/>
      <c r="M6" s="4"/>
      <c r="N6" s="4"/>
    </row>
    <row r="7" spans="2:14" ht="31.5" customHeight="1" x14ac:dyDescent="0.25">
      <c r="B7" s="3"/>
      <c r="C7"/>
      <c r="D7" s="18"/>
      <c r="E7" s="18"/>
      <c r="F7" s="18"/>
      <c r="G7" s="18"/>
      <c r="H7" s="18"/>
      <c r="I7" s="18"/>
      <c r="J7" s="18"/>
      <c r="K7" s="18"/>
      <c r="L7" s="18"/>
      <c r="M7" s="5"/>
      <c r="N7" s="4"/>
    </row>
    <row r="8" spans="2:14" ht="38.25" x14ac:dyDescent="0.25">
      <c r="B8" s="8" t="s">
        <v>0</v>
      </c>
      <c r="C8" s="8" t="s">
        <v>1</v>
      </c>
      <c r="D8" s="19" t="s">
        <v>2</v>
      </c>
      <c r="E8" s="19" t="s">
        <v>3</v>
      </c>
      <c r="F8" s="19" t="s">
        <v>4</v>
      </c>
      <c r="G8" s="19" t="s">
        <v>5</v>
      </c>
      <c r="H8" s="19" t="s">
        <v>6</v>
      </c>
      <c r="I8" s="19" t="s">
        <v>7</v>
      </c>
      <c r="J8" s="19" t="s">
        <v>8</v>
      </c>
      <c r="K8" s="19" t="s">
        <v>9</v>
      </c>
      <c r="L8" s="19" t="s">
        <v>10</v>
      </c>
      <c r="M8" s="1"/>
    </row>
    <row r="9" spans="2:14" ht="32.25" customHeight="1" x14ac:dyDescent="0.25">
      <c r="B9" s="8">
        <v>1</v>
      </c>
      <c r="C9" s="8">
        <v>2</v>
      </c>
      <c r="D9" s="19">
        <v>3</v>
      </c>
      <c r="E9" s="19">
        <v>4</v>
      </c>
      <c r="F9" s="19">
        <v>5</v>
      </c>
      <c r="G9" s="20">
        <v>6</v>
      </c>
      <c r="H9" s="20">
        <v>7</v>
      </c>
      <c r="I9" s="20">
        <v>8</v>
      </c>
      <c r="J9" s="20">
        <v>9</v>
      </c>
      <c r="K9" s="20">
        <v>10</v>
      </c>
      <c r="L9" s="20">
        <v>11</v>
      </c>
      <c r="M9" s="1"/>
    </row>
    <row r="10" spans="2:14" ht="39" customHeight="1" x14ac:dyDescent="0.25">
      <c r="B10" s="9" t="s">
        <v>18</v>
      </c>
      <c r="C10" s="9" t="s">
        <v>12</v>
      </c>
      <c r="D10" s="10" t="s">
        <v>35</v>
      </c>
      <c r="E10" s="10" t="str">
        <f>D10</f>
        <v>МФУ HP LaserJet Pro MFP 428dw (W1A31A)</v>
      </c>
      <c r="F10" s="10" t="s">
        <v>17</v>
      </c>
      <c r="G10" s="10" t="s">
        <v>11</v>
      </c>
      <c r="H10" s="11" t="s">
        <v>27</v>
      </c>
      <c r="I10" s="16">
        <v>25875</v>
      </c>
      <c r="J10" s="17">
        <f>I10*1.2</f>
        <v>31050</v>
      </c>
      <c r="K10" s="16">
        <f>H10*I10</f>
        <v>232875</v>
      </c>
      <c r="L10" s="17">
        <f>K10*1.2</f>
        <v>279450</v>
      </c>
      <c r="M10" s="1"/>
    </row>
    <row r="11" spans="2:14" ht="39" customHeight="1" x14ac:dyDescent="0.25">
      <c r="B11" s="9" t="s">
        <v>19</v>
      </c>
      <c r="C11" s="9" t="s">
        <v>12</v>
      </c>
      <c r="D11" s="10" t="s">
        <v>36</v>
      </c>
      <c r="E11" s="10" t="str">
        <f t="shared" ref="E11:E26" si="0">D11</f>
        <v>Ноутбук Lenovo IdeaPad 3 17.3" 17ADA05 серый (81W2003BRK)</v>
      </c>
      <c r="F11" s="10" t="s">
        <v>17</v>
      </c>
      <c r="G11" s="10" t="s">
        <v>11</v>
      </c>
      <c r="H11" s="11" t="s">
        <v>22</v>
      </c>
      <c r="I11" s="16">
        <v>36500</v>
      </c>
      <c r="J11" s="17">
        <f>I11*1.2</f>
        <v>43800</v>
      </c>
      <c r="K11" s="16">
        <f>H11*I11</f>
        <v>146000</v>
      </c>
      <c r="L11" s="17">
        <f>K11*1.2</f>
        <v>175200</v>
      </c>
      <c r="M11" s="1"/>
    </row>
    <row r="12" spans="2:14" ht="39" customHeight="1" x14ac:dyDescent="0.25">
      <c r="B12" s="9" t="s">
        <v>20</v>
      </c>
      <c r="C12" s="9" t="s">
        <v>32</v>
      </c>
      <c r="D12" s="10" t="s">
        <v>37</v>
      </c>
      <c r="E12" s="10" t="str">
        <f t="shared" si="0"/>
        <v>Монитор Philips 243V7QDSB (772484)</v>
      </c>
      <c r="F12" s="10" t="s">
        <v>17</v>
      </c>
      <c r="G12" s="15" t="s">
        <v>11</v>
      </c>
      <c r="H12" s="11" t="s">
        <v>53</v>
      </c>
      <c r="I12" s="16">
        <v>8481.6299999999992</v>
      </c>
      <c r="J12" s="17">
        <f>I12*1.2</f>
        <v>10177.955999999998</v>
      </c>
      <c r="K12" s="16">
        <f t="shared" ref="K12:K13" si="1">H12*I12</f>
        <v>339265.19999999995</v>
      </c>
      <c r="L12" s="17">
        <f t="shared" ref="L12:L25" si="2">K12*1.2</f>
        <v>407118.23999999993</v>
      </c>
      <c r="M12" s="1"/>
    </row>
    <row r="13" spans="2:14" ht="39" customHeight="1" x14ac:dyDescent="0.25">
      <c r="B13" s="9" t="s">
        <v>22</v>
      </c>
      <c r="C13" s="9" t="s">
        <v>29</v>
      </c>
      <c r="D13" s="10" t="s">
        <v>38</v>
      </c>
      <c r="E13" s="10" t="str">
        <f t="shared" si="0"/>
        <v>ИБП Ippon Back Comfo Pro NEW 600 (632582)</v>
      </c>
      <c r="F13" s="10" t="s">
        <v>17</v>
      </c>
      <c r="G13" s="10" t="s">
        <v>11</v>
      </c>
      <c r="H13" s="11" t="s">
        <v>51</v>
      </c>
      <c r="I13" s="12">
        <v>4381.21</v>
      </c>
      <c r="J13" s="13">
        <f>I13*1.2</f>
        <v>5257.4520000000002</v>
      </c>
      <c r="K13" s="16">
        <f t="shared" si="1"/>
        <v>131436.29999999999</v>
      </c>
      <c r="L13" s="17">
        <f t="shared" si="2"/>
        <v>157723.55999999997</v>
      </c>
      <c r="M13" s="1"/>
    </row>
    <row r="14" spans="2:14" ht="39" customHeight="1" x14ac:dyDescent="0.25">
      <c r="B14" s="9" t="s">
        <v>23</v>
      </c>
      <c r="C14" s="9" t="s">
        <v>12</v>
      </c>
      <c r="D14" s="21" t="s">
        <v>39</v>
      </c>
      <c r="E14" s="10" t="str">
        <f t="shared" si="0"/>
        <v>Процессор AMD Ryzen 3 3200G BOX (YD3200C5FHBOX)</v>
      </c>
      <c r="F14" s="10" t="s">
        <v>17</v>
      </c>
      <c r="G14" s="10" t="s">
        <v>11</v>
      </c>
      <c r="H14" s="11" t="s">
        <v>51</v>
      </c>
      <c r="I14" s="12">
        <v>11117</v>
      </c>
      <c r="J14" s="13">
        <f t="shared" ref="J14:J25" si="3">I14*1.2</f>
        <v>13340.4</v>
      </c>
      <c r="K14" s="16">
        <f t="shared" ref="K14:K25" si="4">H14*I14</f>
        <v>333510</v>
      </c>
      <c r="L14" s="17">
        <f t="shared" si="2"/>
        <v>400212</v>
      </c>
      <c r="M14" s="1"/>
    </row>
    <row r="15" spans="2:14" ht="39" customHeight="1" x14ac:dyDescent="0.25">
      <c r="B15" s="9" t="s">
        <v>24</v>
      </c>
      <c r="C15" s="9" t="s">
        <v>12</v>
      </c>
      <c r="D15" s="14" t="s">
        <v>40</v>
      </c>
      <c r="E15" s="10" t="str">
        <f t="shared" si="0"/>
        <v>Материнская плата GIGABYTE B450M S2H (785200)</v>
      </c>
      <c r="F15" s="10" t="s">
        <v>17</v>
      </c>
      <c r="G15" s="10" t="s">
        <v>11</v>
      </c>
      <c r="H15" s="11" t="s">
        <v>51</v>
      </c>
      <c r="I15" s="12">
        <v>4754</v>
      </c>
      <c r="J15" s="13">
        <f t="shared" si="3"/>
        <v>5704.8</v>
      </c>
      <c r="K15" s="16">
        <f t="shared" si="4"/>
        <v>142620</v>
      </c>
      <c r="L15" s="17">
        <f t="shared" si="2"/>
        <v>171144</v>
      </c>
      <c r="M15" s="1"/>
    </row>
    <row r="16" spans="2:14" ht="39" customHeight="1" x14ac:dyDescent="0.25">
      <c r="B16" s="9" t="s">
        <v>21</v>
      </c>
      <c r="C16" s="9" t="s">
        <v>30</v>
      </c>
      <c r="D16" s="10" t="s">
        <v>41</v>
      </c>
      <c r="E16" s="10" t="str">
        <f t="shared" si="0"/>
        <v>Память DDR4 4Gb 2400MHz DIMM PC19200 (CT8G4DFS824A)</v>
      </c>
      <c r="F16" s="10" t="s">
        <v>17</v>
      </c>
      <c r="G16" s="10" t="s">
        <v>11</v>
      </c>
      <c r="H16" s="11" t="s">
        <v>53</v>
      </c>
      <c r="I16" s="12">
        <v>2447.71</v>
      </c>
      <c r="J16" s="13">
        <f t="shared" si="3"/>
        <v>2937.252</v>
      </c>
      <c r="K16" s="16">
        <f t="shared" si="4"/>
        <v>97908.4</v>
      </c>
      <c r="L16" s="17">
        <f t="shared" si="2"/>
        <v>117490.07999999999</v>
      </c>
      <c r="M16" s="1"/>
    </row>
    <row r="17" spans="2:13" ht="38.25" x14ac:dyDescent="0.25">
      <c r="B17" s="9" t="s">
        <v>25</v>
      </c>
      <c r="C17" s="9" t="s">
        <v>31</v>
      </c>
      <c r="D17" s="14" t="s">
        <v>42</v>
      </c>
      <c r="E17" s="10" t="str">
        <f t="shared" si="0"/>
        <v>Диск жесткий Toshiba 500Gb HDWD105UZSVA (HDWD105UZSVA)</v>
      </c>
      <c r="F17" s="10" t="s">
        <v>17</v>
      </c>
      <c r="G17" s="10" t="s">
        <v>11</v>
      </c>
      <c r="H17" s="11" t="s">
        <v>53</v>
      </c>
      <c r="I17" s="12">
        <v>2380.5300000000002</v>
      </c>
      <c r="J17" s="13">
        <f t="shared" si="3"/>
        <v>2856.636</v>
      </c>
      <c r="K17" s="16">
        <f t="shared" si="4"/>
        <v>95221.200000000012</v>
      </c>
      <c r="L17" s="17">
        <f t="shared" si="2"/>
        <v>114265.44000000002</v>
      </c>
      <c r="M17" s="1"/>
    </row>
    <row r="18" spans="2:13" ht="51.75" customHeight="1" x14ac:dyDescent="0.25">
      <c r="B18" s="9" t="s">
        <v>27</v>
      </c>
      <c r="C18" s="10">
        <v>4013100614</v>
      </c>
      <c r="D18" s="10" t="s">
        <v>43</v>
      </c>
      <c r="E18" s="10" t="str">
        <f t="shared" si="0"/>
        <v>Корпус ATX AeroCool V2X (V2XBL)</v>
      </c>
      <c r="F18" s="10" t="s">
        <v>17</v>
      </c>
      <c r="G18" s="10" t="s">
        <v>11</v>
      </c>
      <c r="H18" s="11" t="s">
        <v>53</v>
      </c>
      <c r="I18" s="12">
        <v>1819.63</v>
      </c>
      <c r="J18" s="13">
        <f t="shared" si="3"/>
        <v>2183.556</v>
      </c>
      <c r="K18" s="16">
        <f t="shared" si="4"/>
        <v>72785.200000000012</v>
      </c>
      <c r="L18" s="17">
        <f t="shared" si="2"/>
        <v>87342.24</v>
      </c>
      <c r="M18" s="1"/>
    </row>
    <row r="19" spans="2:13" ht="51.75" customHeight="1" x14ac:dyDescent="0.25">
      <c r="B19" s="9" t="s">
        <v>26</v>
      </c>
      <c r="C19" s="10">
        <v>4025100025</v>
      </c>
      <c r="D19" s="10" t="s">
        <v>44</v>
      </c>
      <c r="E19" s="10" t="str">
        <f t="shared" si="0"/>
        <v>Блок питания ATX FSP 500W (ATX-500PNR)</v>
      </c>
      <c r="F19" s="10" t="s">
        <v>17</v>
      </c>
      <c r="G19" s="10" t="s">
        <v>11</v>
      </c>
      <c r="H19" s="11" t="s">
        <v>51</v>
      </c>
      <c r="I19" s="12">
        <v>1356.54</v>
      </c>
      <c r="J19" s="13">
        <f t="shared" si="3"/>
        <v>1627.848</v>
      </c>
      <c r="K19" s="16">
        <f t="shared" ref="K19" si="5">H19*I19</f>
        <v>40696.199999999997</v>
      </c>
      <c r="L19" s="17">
        <f t="shared" si="2"/>
        <v>48835.439999999995</v>
      </c>
      <c r="M19" s="1"/>
    </row>
    <row r="20" spans="2:13" ht="51.75" customHeight="1" x14ac:dyDescent="0.25">
      <c r="B20" s="9" t="s">
        <v>28</v>
      </c>
      <c r="C20" s="10">
        <v>4033100145</v>
      </c>
      <c r="D20" s="10" t="s">
        <v>46</v>
      </c>
      <c r="E20" s="10" t="str">
        <f t="shared" si="0"/>
        <v>Мышь опт. проводная 800dpi USB 3кнопки (173410)</v>
      </c>
      <c r="F20" s="10" t="s">
        <v>17</v>
      </c>
      <c r="G20" s="10" t="s">
        <v>11</v>
      </c>
      <c r="H20" s="11" t="s">
        <v>53</v>
      </c>
      <c r="I20" s="12">
        <v>182.93</v>
      </c>
      <c r="J20" s="13">
        <f t="shared" si="3"/>
        <v>219.51599999999999</v>
      </c>
      <c r="K20" s="16">
        <f t="shared" si="4"/>
        <v>7317.2000000000007</v>
      </c>
      <c r="L20" s="17">
        <f t="shared" si="2"/>
        <v>8780.6400000000012</v>
      </c>
      <c r="M20" s="1"/>
    </row>
    <row r="21" spans="2:13" ht="51.75" customHeight="1" x14ac:dyDescent="0.25">
      <c r="B21" s="9" t="s">
        <v>33</v>
      </c>
      <c r="C21" s="10">
        <v>4033100128</v>
      </c>
      <c r="D21" s="10" t="s">
        <v>45</v>
      </c>
      <c r="E21" s="10" t="str">
        <f t="shared" ref="E21:E25" si="6">D21</f>
        <v>Клавиатура Logitech K120 (673673)</v>
      </c>
      <c r="F21" s="10" t="s">
        <v>17</v>
      </c>
      <c r="G21" s="10" t="s">
        <v>11</v>
      </c>
      <c r="H21" s="11" t="s">
        <v>53</v>
      </c>
      <c r="I21" s="12">
        <v>494.51</v>
      </c>
      <c r="J21" s="13">
        <f t="shared" si="3"/>
        <v>593.41199999999992</v>
      </c>
      <c r="K21" s="16">
        <f t="shared" si="4"/>
        <v>19780.400000000001</v>
      </c>
      <c r="L21" s="17">
        <f t="shared" si="2"/>
        <v>23736.48</v>
      </c>
      <c r="M21" s="1"/>
    </row>
    <row r="22" spans="2:13" ht="51.75" customHeight="1" x14ac:dyDescent="0.25">
      <c r="B22" s="9" t="s">
        <v>47</v>
      </c>
      <c r="C22" s="10" t="s">
        <v>12</v>
      </c>
      <c r="D22" s="10" t="s">
        <v>60</v>
      </c>
      <c r="E22" s="10" t="str">
        <f t="shared" si="6"/>
        <v>Планшет Samsung SM-T395NZKASER Galaxy TAB Active2 SM-T395 (SM-T395NZKASER)</v>
      </c>
      <c r="F22" s="10" t="s">
        <v>17</v>
      </c>
      <c r="G22" s="10" t="s">
        <v>11</v>
      </c>
      <c r="H22" s="11" t="s">
        <v>54</v>
      </c>
      <c r="I22" s="12">
        <v>39990</v>
      </c>
      <c r="J22" s="13">
        <f t="shared" si="3"/>
        <v>47988</v>
      </c>
      <c r="K22" s="16">
        <f t="shared" si="4"/>
        <v>999750</v>
      </c>
      <c r="L22" s="17">
        <f t="shared" si="2"/>
        <v>1199700</v>
      </c>
      <c r="M22" s="1"/>
    </row>
    <row r="23" spans="2:13" ht="51.75" customHeight="1" x14ac:dyDescent="0.25">
      <c r="B23" s="9" t="s">
        <v>48</v>
      </c>
      <c r="C23" s="10">
        <v>4033300221</v>
      </c>
      <c r="D23" s="10" t="s">
        <v>56</v>
      </c>
      <c r="E23" s="10" t="str">
        <f t="shared" si="6"/>
        <v>МФУ Kyocera ECOSYS M2540DN (1102SH3NL0)</v>
      </c>
      <c r="F23" s="10" t="s">
        <v>17</v>
      </c>
      <c r="G23" s="10" t="s">
        <v>11</v>
      </c>
      <c r="H23" s="11" t="s">
        <v>26</v>
      </c>
      <c r="I23" s="12">
        <v>35696.379999999997</v>
      </c>
      <c r="J23" s="13">
        <f t="shared" si="3"/>
        <v>42835.655999999995</v>
      </c>
      <c r="K23" s="16">
        <f t="shared" si="4"/>
        <v>356963.8</v>
      </c>
      <c r="L23" s="17">
        <f t="shared" si="2"/>
        <v>428356.56</v>
      </c>
      <c r="M23" s="1"/>
    </row>
    <row r="24" spans="2:13" ht="51.75" customHeight="1" x14ac:dyDescent="0.25">
      <c r="B24" s="9" t="s">
        <v>49</v>
      </c>
      <c r="C24" s="10">
        <v>4032300171</v>
      </c>
      <c r="D24" s="10" t="s">
        <v>57</v>
      </c>
      <c r="E24" s="10" t="str">
        <f t="shared" si="6"/>
        <v>Монитор AOC27P1 (771094)</v>
      </c>
      <c r="F24" s="10" t="s">
        <v>17</v>
      </c>
      <c r="G24" s="10" t="s">
        <v>11</v>
      </c>
      <c r="H24" s="11" t="s">
        <v>18</v>
      </c>
      <c r="I24" s="12">
        <v>14225.83</v>
      </c>
      <c r="J24" s="13">
        <f t="shared" si="3"/>
        <v>17070.995999999999</v>
      </c>
      <c r="K24" s="16">
        <f t="shared" si="4"/>
        <v>14225.83</v>
      </c>
      <c r="L24" s="17">
        <f t="shared" si="2"/>
        <v>17070.995999999999</v>
      </c>
      <c r="M24" s="1"/>
    </row>
    <row r="25" spans="2:13" ht="51.75" customHeight="1" x14ac:dyDescent="0.25">
      <c r="B25" s="9" t="s">
        <v>50</v>
      </c>
      <c r="C25" s="10" t="s">
        <v>12</v>
      </c>
      <c r="D25" s="10" t="s">
        <v>58</v>
      </c>
      <c r="E25" s="10" t="str">
        <f t="shared" si="6"/>
        <v>Сетевой фильтр IPPON BK232 (143069)</v>
      </c>
      <c r="F25" s="10" t="s">
        <v>17</v>
      </c>
      <c r="G25" s="10" t="s">
        <v>11</v>
      </c>
      <c r="H25" s="11" t="s">
        <v>55</v>
      </c>
      <c r="I25" s="12">
        <v>260</v>
      </c>
      <c r="J25" s="13">
        <f t="shared" si="3"/>
        <v>312</v>
      </c>
      <c r="K25" s="16">
        <f t="shared" si="4"/>
        <v>10660</v>
      </c>
      <c r="L25" s="17">
        <f t="shared" si="2"/>
        <v>12792</v>
      </c>
      <c r="M25" s="1"/>
    </row>
    <row r="26" spans="2:13" ht="51.75" customHeight="1" x14ac:dyDescent="0.25">
      <c r="B26" s="9" t="s">
        <v>52</v>
      </c>
      <c r="C26" s="10">
        <v>4033100116</v>
      </c>
      <c r="D26" s="10" t="s">
        <v>59</v>
      </c>
      <c r="E26" s="10" t="str">
        <f t="shared" si="0"/>
        <v>Веб-камера Logitech HD C270 (960-001063)</v>
      </c>
      <c r="F26" s="10" t="s">
        <v>17</v>
      </c>
      <c r="G26" s="10" t="s">
        <v>11</v>
      </c>
      <c r="H26" s="11" t="s">
        <v>34</v>
      </c>
      <c r="I26" s="12">
        <v>1326.76</v>
      </c>
      <c r="J26" s="13">
        <f t="shared" ref="J26" si="7">I26*1.2</f>
        <v>1592.1119999999999</v>
      </c>
      <c r="K26" s="16">
        <f t="shared" ref="K26" si="8">H26*I26</f>
        <v>26535.200000000001</v>
      </c>
      <c r="L26" s="17">
        <f t="shared" ref="L26" si="9">K26*1.2</f>
        <v>31842.239999999998</v>
      </c>
      <c r="M26" s="1"/>
    </row>
    <row r="27" spans="2:13" x14ac:dyDescent="0.25">
      <c r="B27" s="25"/>
      <c r="C27" s="25"/>
      <c r="D27" s="26" t="s">
        <v>13</v>
      </c>
      <c r="E27" s="26"/>
      <c r="F27" s="26"/>
      <c r="G27" s="26"/>
      <c r="H27" s="26"/>
      <c r="I27" s="26"/>
      <c r="J27" s="26"/>
      <c r="K27" s="22">
        <f>SUM(K10:K26)</f>
        <v>3067549.9299999997</v>
      </c>
      <c r="L27" s="23">
        <f>SUM(L10:L26)</f>
        <v>3681059.9159999997</v>
      </c>
      <c r="M27" s="1"/>
    </row>
    <row r="28" spans="2:13" x14ac:dyDescent="0.25">
      <c r="B28" s="3"/>
      <c r="C28"/>
      <c r="D28"/>
      <c r="E28"/>
      <c r="F28"/>
      <c r="G28"/>
      <c r="H28"/>
      <c r="I28"/>
      <c r="J28"/>
      <c r="K28"/>
      <c r="L28"/>
      <c r="M28"/>
    </row>
    <row r="35" spans="6:6" x14ac:dyDescent="0.25">
      <c r="F35" s="24"/>
    </row>
  </sheetData>
  <sortState ref="D10:E26">
    <sortCondition ref="D10"/>
  </sortState>
  <mergeCells count="4">
    <mergeCell ref="B27:C27"/>
    <mergeCell ref="D27:J27"/>
    <mergeCell ref="I3:L3"/>
    <mergeCell ref="I2:L2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Малов Антон</dc:creator>
  <cp:lastModifiedBy>Малов Антон</cp:lastModifiedBy>
  <cp:lastPrinted>2020-11-24T04:30:23Z</cp:lastPrinted>
  <dcterms:created xsi:type="dcterms:W3CDTF">2020-10-08T04:17:01Z</dcterms:created>
  <dcterms:modified xsi:type="dcterms:W3CDTF">2020-11-25T04:41:07Z</dcterms:modified>
</cp:coreProperties>
</file>